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ЭтаКнига" defaultThemeVersion="124226"/>
  <bookViews>
    <workbookView xWindow="105" yWindow="105" windowWidth="10005" windowHeight="7005" tabRatio="750" activeTab="2"/>
  </bookViews>
  <sheets>
    <sheet name="Титул" sheetId="22" r:id="rId1"/>
    <sheet name="График" sheetId="21" r:id="rId2"/>
    <sheet name="План" sheetId="20" r:id="rId3"/>
    <sheet name="Кабинеты" sheetId="14" r:id="rId4"/>
    <sheet name="Пояснения" sheetId="13" r:id="rId5"/>
    <sheet name="Start" sheetId="11" state="hidden" r:id="rId6"/>
  </sheets>
  <definedNames>
    <definedName name="_xlnm.Print_Area" localSheetId="1">График!$A$1:$BI$143</definedName>
  </definedNames>
  <calcPr calcId="125725"/>
</workbook>
</file>

<file path=xl/calcChain.xml><?xml version="1.0" encoding="utf-8"?>
<calcChain xmlns="http://schemas.openxmlformats.org/spreadsheetml/2006/main">
  <c r="L26" i="20"/>
  <c r="M26"/>
  <c r="N26"/>
  <c r="O26"/>
  <c r="P26"/>
  <c r="L25"/>
  <c r="M25"/>
  <c r="N25"/>
  <c r="O25"/>
  <c r="P25"/>
  <c r="L24"/>
  <c r="M24"/>
  <c r="N24"/>
  <c r="O24"/>
  <c r="P24"/>
  <c r="L22"/>
  <c r="M22"/>
  <c r="N21"/>
  <c r="L21"/>
  <c r="M21"/>
  <c r="L20"/>
  <c r="M20"/>
  <c r="L18"/>
  <c r="M18"/>
  <c r="N18"/>
  <c r="O18"/>
  <c r="L17"/>
  <c r="M17"/>
  <c r="M10"/>
  <c r="N17"/>
  <c r="O17"/>
  <c r="O10"/>
  <c r="L16"/>
  <c r="M16"/>
  <c r="N16"/>
  <c r="L15"/>
  <c r="M15"/>
  <c r="N15"/>
  <c r="O15"/>
  <c r="L14"/>
  <c r="M14"/>
  <c r="N14"/>
  <c r="O14"/>
  <c r="L13"/>
  <c r="M13"/>
  <c r="N13"/>
  <c r="L12"/>
  <c r="M12"/>
  <c r="L11"/>
  <c r="M11"/>
  <c r="N11"/>
  <c r="K11"/>
  <c r="H25"/>
  <c r="I25"/>
  <c r="K25"/>
  <c r="H26"/>
  <c r="I26"/>
  <c r="K26"/>
  <c r="AD25"/>
  <c r="AA25"/>
  <c r="AD26"/>
  <c r="AA26"/>
  <c r="T25"/>
  <c r="Q25"/>
  <c r="G25"/>
  <c r="T26"/>
  <c r="Q26"/>
  <c r="G26"/>
  <c r="J78"/>
  <c r="J73"/>
  <c r="J67"/>
  <c r="J68"/>
  <c r="J61"/>
  <c r="J62"/>
  <c r="J56"/>
  <c r="P77"/>
  <c r="P76"/>
  <c r="O77"/>
  <c r="O76"/>
  <c r="N77"/>
  <c r="N76"/>
  <c r="M77"/>
  <c r="M76"/>
  <c r="L77"/>
  <c r="L76"/>
  <c r="K77"/>
  <c r="K76"/>
  <c r="I77"/>
  <c r="P72"/>
  <c r="P71"/>
  <c r="O72"/>
  <c r="O71"/>
  <c r="M72"/>
  <c r="M71"/>
  <c r="K72"/>
  <c r="K71"/>
  <c r="I72"/>
  <c r="I71"/>
  <c r="P66"/>
  <c r="P65"/>
  <c r="O66"/>
  <c r="O65"/>
  <c r="N66"/>
  <c r="N65"/>
  <c r="K66"/>
  <c r="K65"/>
  <c r="I66"/>
  <c r="I65"/>
  <c r="P60"/>
  <c r="P59"/>
  <c r="P53"/>
  <c r="P39"/>
  <c r="P27"/>
  <c r="N60"/>
  <c r="N59"/>
  <c r="M60"/>
  <c r="M59"/>
  <c r="L60"/>
  <c r="L59"/>
  <c r="L53"/>
  <c r="L39"/>
  <c r="K60"/>
  <c r="K59"/>
  <c r="I60"/>
  <c r="I59"/>
  <c r="H60"/>
  <c r="H59"/>
  <c r="P55"/>
  <c r="O55"/>
  <c r="O54"/>
  <c r="N55"/>
  <c r="N54"/>
  <c r="K55"/>
  <c r="K54"/>
  <c r="K53"/>
  <c r="I55"/>
  <c r="I54"/>
  <c r="I53"/>
  <c r="AN77"/>
  <c r="AN72"/>
  <c r="AK72"/>
  <c r="AK71"/>
  <c r="AN71"/>
  <c r="AN75"/>
  <c r="AX77"/>
  <c r="AX72"/>
  <c r="AU72"/>
  <c r="AU71"/>
  <c r="BH77"/>
  <c r="BH72"/>
  <c r="BE72"/>
  <c r="BE71"/>
  <c r="BR77"/>
  <c r="BO77"/>
  <c r="BR72"/>
  <c r="BR71"/>
  <c r="BR75"/>
  <c r="CB77"/>
  <c r="BY77"/>
  <c r="BY76"/>
  <c r="CB72"/>
  <c r="CB71"/>
  <c r="CB75"/>
  <c r="CL77"/>
  <c r="CL76"/>
  <c r="CL66"/>
  <c r="CL70"/>
  <c r="CL60"/>
  <c r="CL64"/>
  <c r="CI60"/>
  <c r="CI59"/>
  <c r="CL55"/>
  <c r="CL54"/>
  <c r="CL58"/>
  <c r="CB66"/>
  <c r="CB65"/>
  <c r="CB70"/>
  <c r="CB55"/>
  <c r="BR60"/>
  <c r="BO60"/>
  <c r="BO59"/>
  <c r="BR55"/>
  <c r="BO55"/>
  <c r="BO54"/>
  <c r="BH66"/>
  <c r="BH70"/>
  <c r="BH60"/>
  <c r="BH64"/>
  <c r="BH55"/>
  <c r="BE55"/>
  <c r="BE54"/>
  <c r="BE53"/>
  <c r="BH54"/>
  <c r="BH58"/>
  <c r="AX66"/>
  <c r="AU66"/>
  <c r="AX60"/>
  <c r="AX64"/>
  <c r="AN66"/>
  <c r="AN70"/>
  <c r="AN60"/>
  <c r="AK60"/>
  <c r="G60"/>
  <c r="G59"/>
  <c r="AN55"/>
  <c r="AK55"/>
  <c r="AU77"/>
  <c r="AU76"/>
  <c r="AK77"/>
  <c r="AK76"/>
  <c r="BY66"/>
  <c r="BY65"/>
  <c r="BY53"/>
  <c r="BY55"/>
  <c r="BE66"/>
  <c r="BE65"/>
  <c r="BE60"/>
  <c r="AK66"/>
  <c r="AK65"/>
  <c r="AL76"/>
  <c r="AM76"/>
  <c r="AN76"/>
  <c r="AN80"/>
  <c r="AO76"/>
  <c r="AP76"/>
  <c r="AQ76"/>
  <c r="AR76"/>
  <c r="AS76"/>
  <c r="AT76"/>
  <c r="AV76"/>
  <c r="AW76"/>
  <c r="AX76"/>
  <c r="AX80"/>
  <c r="AY76"/>
  <c r="AZ76"/>
  <c r="BA76"/>
  <c r="BB76"/>
  <c r="BC76"/>
  <c r="BD76"/>
  <c r="BG76"/>
  <c r="BH76"/>
  <c r="BH80"/>
  <c r="BI76"/>
  <c r="BJ76"/>
  <c r="BK76"/>
  <c r="BL76"/>
  <c r="BM76"/>
  <c r="BN76"/>
  <c r="BP76"/>
  <c r="BQ76"/>
  <c r="BS76"/>
  <c r="BT76"/>
  <c r="BU76"/>
  <c r="BV76"/>
  <c r="BW76"/>
  <c r="BX76"/>
  <c r="BZ76"/>
  <c r="CA76"/>
  <c r="CC76"/>
  <c r="CD76"/>
  <c r="CE76"/>
  <c r="CF76"/>
  <c r="CG76"/>
  <c r="CH76"/>
  <c r="CJ76"/>
  <c r="CK76"/>
  <c r="CM76"/>
  <c r="CN76"/>
  <c r="CO76"/>
  <c r="CP76"/>
  <c r="CQ76"/>
  <c r="CR76"/>
  <c r="I76"/>
  <c r="AL71"/>
  <c r="AM71"/>
  <c r="AO71"/>
  <c r="AP71"/>
  <c r="AQ71"/>
  <c r="AR71"/>
  <c r="AS71"/>
  <c r="AT71"/>
  <c r="AV71"/>
  <c r="AW71"/>
  <c r="AX71"/>
  <c r="AX75"/>
  <c r="AY71"/>
  <c r="AZ71"/>
  <c r="BA71"/>
  <c r="BB71"/>
  <c r="BC71"/>
  <c r="BD71"/>
  <c r="BF71"/>
  <c r="BG71"/>
  <c r="BI71"/>
  <c r="BJ71"/>
  <c r="BK71"/>
  <c r="BL71"/>
  <c r="BM71"/>
  <c r="BN71"/>
  <c r="BP71"/>
  <c r="BQ71"/>
  <c r="BS71"/>
  <c r="BT71"/>
  <c r="BU71"/>
  <c r="BV71"/>
  <c r="BW71"/>
  <c r="BX71"/>
  <c r="BZ71"/>
  <c r="CA71"/>
  <c r="CC71"/>
  <c r="CD71"/>
  <c r="CE71"/>
  <c r="CF71"/>
  <c r="CG71"/>
  <c r="CH71"/>
  <c r="CK71"/>
  <c r="CM71"/>
  <c r="CO71"/>
  <c r="CQ71"/>
  <c r="CR71"/>
  <c r="AL65"/>
  <c r="AM65"/>
  <c r="AO65"/>
  <c r="AP65"/>
  <c r="AQ65"/>
  <c r="AR65"/>
  <c r="AS65"/>
  <c r="AT65"/>
  <c r="AV65"/>
  <c r="AW65"/>
  <c r="AX65"/>
  <c r="AY65"/>
  <c r="AZ65"/>
  <c r="BA65"/>
  <c r="BB65"/>
  <c r="BC65"/>
  <c r="BD65"/>
  <c r="BF65"/>
  <c r="BG65"/>
  <c r="BH65"/>
  <c r="BI65"/>
  <c r="BJ65"/>
  <c r="BK65"/>
  <c r="BL65"/>
  <c r="BM65"/>
  <c r="BN65"/>
  <c r="BQ65"/>
  <c r="BS65"/>
  <c r="BV65"/>
  <c r="BW65"/>
  <c r="BX65"/>
  <c r="BZ65"/>
  <c r="CA65"/>
  <c r="CC65"/>
  <c r="CD65"/>
  <c r="CE65"/>
  <c r="CF65"/>
  <c r="CG65"/>
  <c r="CH65"/>
  <c r="CJ65"/>
  <c r="CK65"/>
  <c r="CM65"/>
  <c r="CN65"/>
  <c r="CO65"/>
  <c r="CP65"/>
  <c r="CQ65"/>
  <c r="CR65"/>
  <c r="AL59"/>
  <c r="AM59"/>
  <c r="AO59"/>
  <c r="AP59"/>
  <c r="AQ59"/>
  <c r="AR59"/>
  <c r="AS59"/>
  <c r="AT59"/>
  <c r="AV59"/>
  <c r="AW59"/>
  <c r="AX59"/>
  <c r="AY59"/>
  <c r="AZ59"/>
  <c r="BA59"/>
  <c r="BB59"/>
  <c r="BC59"/>
  <c r="BD59"/>
  <c r="BE59"/>
  <c r="BF59"/>
  <c r="BG59"/>
  <c r="BH59"/>
  <c r="BI59"/>
  <c r="BJ59"/>
  <c r="BK59"/>
  <c r="BL59"/>
  <c r="BM59"/>
  <c r="BN59"/>
  <c r="BP59"/>
  <c r="BQ59"/>
  <c r="BS59"/>
  <c r="BT59"/>
  <c r="BU59"/>
  <c r="BV59"/>
  <c r="BW59"/>
  <c r="BX59"/>
  <c r="BZ59"/>
  <c r="CA59"/>
  <c r="CC59"/>
  <c r="CD59"/>
  <c r="CE59"/>
  <c r="CF59"/>
  <c r="CH59"/>
  <c r="CJ59"/>
  <c r="CK59"/>
  <c r="CL59"/>
  <c r="CM59"/>
  <c r="CN59"/>
  <c r="CO59"/>
  <c r="CP59"/>
  <c r="CQ59"/>
  <c r="CR59"/>
  <c r="AL54"/>
  <c r="AL53"/>
  <c r="AM54"/>
  <c r="AN54"/>
  <c r="AN58"/>
  <c r="AO54"/>
  <c r="AO53"/>
  <c r="AO39"/>
  <c r="AP54"/>
  <c r="AQ54"/>
  <c r="AR54"/>
  <c r="AS54"/>
  <c r="AS53"/>
  <c r="AT54"/>
  <c r="AW54"/>
  <c r="AY54"/>
  <c r="BB54"/>
  <c r="BC54"/>
  <c r="BD54"/>
  <c r="BF54"/>
  <c r="BG54"/>
  <c r="BI54"/>
  <c r="BJ54"/>
  <c r="BJ53"/>
  <c r="BJ39"/>
  <c r="BJ27"/>
  <c r="BJ96"/>
  <c r="BJ97"/>
  <c r="BK54"/>
  <c r="BL54"/>
  <c r="BM54"/>
  <c r="BN54"/>
  <c r="BN53"/>
  <c r="BN39"/>
  <c r="BP54"/>
  <c r="BQ54"/>
  <c r="BQ53"/>
  <c r="BS54"/>
  <c r="BT54"/>
  <c r="BU54"/>
  <c r="BV54"/>
  <c r="BW54"/>
  <c r="BX54"/>
  <c r="BY54"/>
  <c r="BZ54"/>
  <c r="BZ53"/>
  <c r="CA54"/>
  <c r="CA53"/>
  <c r="CB54"/>
  <c r="CB58"/>
  <c r="CC54"/>
  <c r="CD54"/>
  <c r="CE54"/>
  <c r="CF54"/>
  <c r="CG54"/>
  <c r="CH54"/>
  <c r="CJ54"/>
  <c r="CK54"/>
  <c r="CM54"/>
  <c r="CN54"/>
  <c r="CO54"/>
  <c r="CO53"/>
  <c r="CP54"/>
  <c r="CQ54"/>
  <c r="CR54"/>
  <c r="P54"/>
  <c r="BV53"/>
  <c r="D53"/>
  <c r="D39"/>
  <c r="D27"/>
  <c r="D96"/>
  <c r="E53"/>
  <c r="F53"/>
  <c r="P41"/>
  <c r="P42"/>
  <c r="P43"/>
  <c r="P44"/>
  <c r="P45"/>
  <c r="P46"/>
  <c r="P47"/>
  <c r="P48"/>
  <c r="P49"/>
  <c r="P50"/>
  <c r="P51"/>
  <c r="P52"/>
  <c r="O52"/>
  <c r="N52"/>
  <c r="M52"/>
  <c r="L52"/>
  <c r="K52"/>
  <c r="I52"/>
  <c r="H52"/>
  <c r="O51"/>
  <c r="N51"/>
  <c r="K51"/>
  <c r="O50"/>
  <c r="M50"/>
  <c r="K50"/>
  <c r="I50"/>
  <c r="O49"/>
  <c r="M49"/>
  <c r="K49"/>
  <c r="I49"/>
  <c r="O48"/>
  <c r="M48"/>
  <c r="K48"/>
  <c r="I48"/>
  <c r="O47"/>
  <c r="N47"/>
  <c r="M47"/>
  <c r="K47"/>
  <c r="I47"/>
  <c r="O46"/>
  <c r="N46"/>
  <c r="M46"/>
  <c r="K46"/>
  <c r="I46"/>
  <c r="O45"/>
  <c r="N45"/>
  <c r="K45"/>
  <c r="I45"/>
  <c r="O44"/>
  <c r="N44"/>
  <c r="K44"/>
  <c r="I44"/>
  <c r="O43"/>
  <c r="N43"/>
  <c r="K43"/>
  <c r="I43"/>
  <c r="O42"/>
  <c r="N42"/>
  <c r="M42"/>
  <c r="K42"/>
  <c r="I42"/>
  <c r="O41"/>
  <c r="N41"/>
  <c r="M41"/>
  <c r="K41"/>
  <c r="I41"/>
  <c r="P38"/>
  <c r="O38"/>
  <c r="N38"/>
  <c r="K38"/>
  <c r="I38"/>
  <c r="P37"/>
  <c r="O37"/>
  <c r="M37"/>
  <c r="K37"/>
  <c r="I37"/>
  <c r="P36"/>
  <c r="O36"/>
  <c r="N36"/>
  <c r="M36"/>
  <c r="K36"/>
  <c r="I36"/>
  <c r="AM40"/>
  <c r="AO40"/>
  <c r="AR40"/>
  <c r="AS40"/>
  <c r="AS39"/>
  <c r="AT40"/>
  <c r="AY40"/>
  <c r="BB40"/>
  <c r="BC40"/>
  <c r="BD40"/>
  <c r="BG40"/>
  <c r="BI40"/>
  <c r="BK40"/>
  <c r="BL40"/>
  <c r="BM40"/>
  <c r="BN40"/>
  <c r="BP40"/>
  <c r="BQ40"/>
  <c r="BQ39"/>
  <c r="BS40"/>
  <c r="BT40"/>
  <c r="BU40"/>
  <c r="BV40"/>
  <c r="BW40"/>
  <c r="BX40"/>
  <c r="CA40"/>
  <c r="CA39"/>
  <c r="CC40"/>
  <c r="CE40"/>
  <c r="CG40"/>
  <c r="CH40"/>
  <c r="CK40"/>
  <c r="CM40"/>
  <c r="CQ40"/>
  <c r="CR40"/>
  <c r="E39"/>
  <c r="F39"/>
  <c r="F27"/>
  <c r="F96"/>
  <c r="AL35"/>
  <c r="AM35"/>
  <c r="AO35"/>
  <c r="AO27"/>
  <c r="AP35"/>
  <c r="AQ35"/>
  <c r="AR35"/>
  <c r="AS35"/>
  <c r="AT35"/>
  <c r="AW35"/>
  <c r="AY35"/>
  <c r="BB35"/>
  <c r="BC35"/>
  <c r="BD35"/>
  <c r="BF35"/>
  <c r="BG35"/>
  <c r="BI35"/>
  <c r="BJ35"/>
  <c r="BK35"/>
  <c r="BL35"/>
  <c r="BM35"/>
  <c r="BN35"/>
  <c r="BQ35"/>
  <c r="BS35"/>
  <c r="BU35"/>
  <c r="BW35"/>
  <c r="BX35"/>
  <c r="BZ35"/>
  <c r="CA35"/>
  <c r="CC35"/>
  <c r="CD35"/>
  <c r="CE35"/>
  <c r="CF35"/>
  <c r="CG35"/>
  <c r="CH35"/>
  <c r="CJ35"/>
  <c r="CK35"/>
  <c r="CM35"/>
  <c r="CN35"/>
  <c r="CO35"/>
  <c r="CP35"/>
  <c r="CQ35"/>
  <c r="CR35"/>
  <c r="I29"/>
  <c r="K29"/>
  <c r="L29"/>
  <c r="M29"/>
  <c r="O29"/>
  <c r="P29"/>
  <c r="I30"/>
  <c r="K30"/>
  <c r="L30"/>
  <c r="M30"/>
  <c r="O30"/>
  <c r="P30"/>
  <c r="H31"/>
  <c r="I31"/>
  <c r="K31"/>
  <c r="L31"/>
  <c r="M31"/>
  <c r="N31"/>
  <c r="O31"/>
  <c r="P31"/>
  <c r="H32"/>
  <c r="I32"/>
  <c r="K32"/>
  <c r="L32"/>
  <c r="M32"/>
  <c r="N32"/>
  <c r="O32"/>
  <c r="P32"/>
  <c r="I33"/>
  <c r="K33"/>
  <c r="M33"/>
  <c r="N33"/>
  <c r="O33"/>
  <c r="P33"/>
  <c r="I34"/>
  <c r="K34"/>
  <c r="L34"/>
  <c r="M34"/>
  <c r="N34"/>
  <c r="O34"/>
  <c r="P34"/>
  <c r="AN52"/>
  <c r="AK52"/>
  <c r="AN51"/>
  <c r="AK51"/>
  <c r="AN50"/>
  <c r="AK50"/>
  <c r="AN49"/>
  <c r="AK49"/>
  <c r="AN48"/>
  <c r="AK48"/>
  <c r="AN47"/>
  <c r="AK47"/>
  <c r="AN45"/>
  <c r="AK45"/>
  <c r="AN43"/>
  <c r="AK43"/>
  <c r="AN41"/>
  <c r="AK41"/>
  <c r="AX52"/>
  <c r="AU52"/>
  <c r="AX50"/>
  <c r="AU50"/>
  <c r="AX49"/>
  <c r="AU49"/>
  <c r="AX48"/>
  <c r="AU48"/>
  <c r="AX47"/>
  <c r="AU47"/>
  <c r="AX46"/>
  <c r="AU46"/>
  <c r="AX45"/>
  <c r="AU45"/>
  <c r="AX44"/>
  <c r="AU44"/>
  <c r="AX42"/>
  <c r="AU42"/>
  <c r="AX41"/>
  <c r="AU41"/>
  <c r="BH52"/>
  <c r="BE52"/>
  <c r="BH51"/>
  <c r="BE51"/>
  <c r="BH50"/>
  <c r="BE50"/>
  <c r="BH49"/>
  <c r="BE49"/>
  <c r="BH48"/>
  <c r="BE48"/>
  <c r="BH46"/>
  <c r="BE46"/>
  <c r="BH45"/>
  <c r="BE45"/>
  <c r="BH44"/>
  <c r="BE44"/>
  <c r="BH43"/>
  <c r="BE43"/>
  <c r="BH42"/>
  <c r="BE42"/>
  <c r="BR52"/>
  <c r="BO52"/>
  <c r="BR51"/>
  <c r="BO51"/>
  <c r="BR50"/>
  <c r="BO50"/>
  <c r="BR49"/>
  <c r="BO49"/>
  <c r="BR48"/>
  <c r="BO48"/>
  <c r="BR47"/>
  <c r="BO47"/>
  <c r="BR46"/>
  <c r="BO46"/>
  <c r="BR45"/>
  <c r="BO45"/>
  <c r="BR44"/>
  <c r="BO44"/>
  <c r="BR43"/>
  <c r="BO43"/>
  <c r="BR42"/>
  <c r="BR41"/>
  <c r="BR40"/>
  <c r="BO41"/>
  <c r="CB52"/>
  <c r="BY52"/>
  <c r="CB51"/>
  <c r="BY51"/>
  <c r="CB50"/>
  <c r="BY50"/>
  <c r="CB48"/>
  <c r="BY48"/>
  <c r="CB47"/>
  <c r="BY47"/>
  <c r="CB46"/>
  <c r="BY46"/>
  <c r="CB45"/>
  <c r="BY45"/>
  <c r="CB44"/>
  <c r="BY44"/>
  <c r="CB43"/>
  <c r="BY43"/>
  <c r="BY40"/>
  <c r="BY39"/>
  <c r="CB42"/>
  <c r="BY42"/>
  <c r="CB41"/>
  <c r="BY41"/>
  <c r="CL52"/>
  <c r="CL51"/>
  <c r="CI51"/>
  <c r="CL49"/>
  <c r="CI49"/>
  <c r="CL47"/>
  <c r="CI47"/>
  <c r="CL46"/>
  <c r="CI46"/>
  <c r="CL44"/>
  <c r="CI44"/>
  <c r="CL43"/>
  <c r="CI43"/>
  <c r="CL42"/>
  <c r="CI42"/>
  <c r="CL41"/>
  <c r="CI41"/>
  <c r="CL38"/>
  <c r="CI38"/>
  <c r="CL37"/>
  <c r="CI37"/>
  <c r="CL36"/>
  <c r="CL35"/>
  <c r="CL34"/>
  <c r="CI34"/>
  <c r="CL33"/>
  <c r="CI33"/>
  <c r="CL32"/>
  <c r="CI32"/>
  <c r="G32"/>
  <c r="CL31"/>
  <c r="CI31"/>
  <c r="CL30"/>
  <c r="CI30"/>
  <c r="CL29"/>
  <c r="CL28"/>
  <c r="CB38"/>
  <c r="BY38"/>
  <c r="BY35"/>
  <c r="CB37"/>
  <c r="BY37"/>
  <c r="CB36"/>
  <c r="BY36"/>
  <c r="CB34"/>
  <c r="BY34"/>
  <c r="CB33"/>
  <c r="BY33"/>
  <c r="CB32"/>
  <c r="BY32"/>
  <c r="CB31"/>
  <c r="BY31"/>
  <c r="CB30"/>
  <c r="BY30"/>
  <c r="BR38"/>
  <c r="BO38"/>
  <c r="BR36"/>
  <c r="BO36"/>
  <c r="BR34"/>
  <c r="BO34"/>
  <c r="BR32"/>
  <c r="BO32"/>
  <c r="BR31"/>
  <c r="BO31"/>
  <c r="BR30"/>
  <c r="BO30"/>
  <c r="BR29"/>
  <c r="BO29"/>
  <c r="BH38"/>
  <c r="BE38"/>
  <c r="BH37"/>
  <c r="BH35"/>
  <c r="BH36"/>
  <c r="BE36"/>
  <c r="BH34"/>
  <c r="BE34"/>
  <c r="BH33"/>
  <c r="BE33"/>
  <c r="BH32"/>
  <c r="BE32"/>
  <c r="BH31"/>
  <c r="BE31"/>
  <c r="BH29"/>
  <c r="BE29"/>
  <c r="AX37"/>
  <c r="AU37"/>
  <c r="AX34"/>
  <c r="AU34"/>
  <c r="AX33"/>
  <c r="AU33"/>
  <c r="AX32"/>
  <c r="AU32"/>
  <c r="AX31"/>
  <c r="AU31"/>
  <c r="AX30"/>
  <c r="AU30"/>
  <c r="AX29"/>
  <c r="AX28"/>
  <c r="AN38"/>
  <c r="AK38"/>
  <c r="AN37"/>
  <c r="AK37"/>
  <c r="AN36"/>
  <c r="AN30"/>
  <c r="AK30"/>
  <c r="G30"/>
  <c r="AN31"/>
  <c r="AK31"/>
  <c r="AN32"/>
  <c r="AK32"/>
  <c r="AN33"/>
  <c r="AK33"/>
  <c r="AN34"/>
  <c r="J34"/>
  <c r="CU34"/>
  <c r="AN29"/>
  <c r="AN28"/>
  <c r="AM28"/>
  <c r="AO28"/>
  <c r="AP28"/>
  <c r="AQ28"/>
  <c r="AR28"/>
  <c r="AS28"/>
  <c r="AS27"/>
  <c r="AT28"/>
  <c r="AV28"/>
  <c r="AW28"/>
  <c r="AY28"/>
  <c r="AZ28"/>
  <c r="BA28"/>
  <c r="BB28"/>
  <c r="BC28"/>
  <c r="BD28"/>
  <c r="BG28"/>
  <c r="BI28"/>
  <c r="BJ28"/>
  <c r="BK28"/>
  <c r="BM28"/>
  <c r="BN28"/>
  <c r="BN27"/>
  <c r="BQ28"/>
  <c r="BQ27"/>
  <c r="BS28"/>
  <c r="BU28"/>
  <c r="BV28"/>
  <c r="BW28"/>
  <c r="BX28"/>
  <c r="CA28"/>
  <c r="CA27"/>
  <c r="CC28"/>
  <c r="CD28"/>
  <c r="CE28"/>
  <c r="CG28"/>
  <c r="CH28"/>
  <c r="CJ28"/>
  <c r="CK28"/>
  <c r="CM28"/>
  <c r="CN28"/>
  <c r="CO28"/>
  <c r="CP28"/>
  <c r="CQ28"/>
  <c r="CR28"/>
  <c r="K24"/>
  <c r="K23"/>
  <c r="K20"/>
  <c r="K21"/>
  <c r="K22"/>
  <c r="K12"/>
  <c r="K13"/>
  <c r="K14"/>
  <c r="K15"/>
  <c r="K16"/>
  <c r="K17"/>
  <c r="K18"/>
  <c r="R23"/>
  <c r="U23"/>
  <c r="V23"/>
  <c r="X23"/>
  <c r="Y23"/>
  <c r="AE23"/>
  <c r="P22"/>
  <c r="I22"/>
  <c r="P21"/>
  <c r="O21"/>
  <c r="I21"/>
  <c r="H21"/>
  <c r="P20"/>
  <c r="I20"/>
  <c r="R19"/>
  <c r="S19"/>
  <c r="U19"/>
  <c r="V19"/>
  <c r="W19"/>
  <c r="X19"/>
  <c r="Y19"/>
  <c r="Z19"/>
  <c r="AC19"/>
  <c r="AE19"/>
  <c r="AI19"/>
  <c r="AJ19"/>
  <c r="H11"/>
  <c r="I11"/>
  <c r="P11"/>
  <c r="H12"/>
  <c r="I12"/>
  <c r="I10"/>
  <c r="I9"/>
  <c r="I97"/>
  <c r="N12"/>
  <c r="O12"/>
  <c r="P12"/>
  <c r="H13"/>
  <c r="I13"/>
  <c r="O13"/>
  <c r="P13"/>
  <c r="I14"/>
  <c r="P14"/>
  <c r="H15"/>
  <c r="I15"/>
  <c r="P15"/>
  <c r="H16"/>
  <c r="I16"/>
  <c r="O16"/>
  <c r="P16"/>
  <c r="H17"/>
  <c r="I17"/>
  <c r="P17"/>
  <c r="I18"/>
  <c r="AF10"/>
  <c r="P18"/>
  <c r="T22"/>
  <c r="Q22"/>
  <c r="T21"/>
  <c r="Q21"/>
  <c r="T20"/>
  <c r="T19"/>
  <c r="T18"/>
  <c r="Q18"/>
  <c r="T17"/>
  <c r="Q17"/>
  <c r="T16"/>
  <c r="T15"/>
  <c r="Q15"/>
  <c r="T14"/>
  <c r="Q14"/>
  <c r="G14"/>
  <c r="T13"/>
  <c r="Q13"/>
  <c r="G13"/>
  <c r="T12"/>
  <c r="Q12"/>
  <c r="T11"/>
  <c r="Q11"/>
  <c r="AD21"/>
  <c r="AA21"/>
  <c r="AD12"/>
  <c r="AA12"/>
  <c r="AD13"/>
  <c r="AA13"/>
  <c r="AD15"/>
  <c r="AA15"/>
  <c r="AD16"/>
  <c r="AA16"/>
  <c r="AD17"/>
  <c r="J17"/>
  <c r="R10"/>
  <c r="R9"/>
  <c r="R97"/>
  <c r="S10"/>
  <c r="U10"/>
  <c r="U9"/>
  <c r="V10"/>
  <c r="W10"/>
  <c r="X10"/>
  <c r="Y10"/>
  <c r="Z10"/>
  <c r="AC10"/>
  <c r="AE10"/>
  <c r="AI10"/>
  <c r="AJ10"/>
  <c r="D9"/>
  <c r="D97"/>
  <c r="E9"/>
  <c r="E97"/>
  <c r="F9"/>
  <c r="F97"/>
  <c r="C9"/>
  <c r="AM97"/>
  <c r="AQ97"/>
  <c r="AR97"/>
  <c r="AS97"/>
  <c r="AT97"/>
  <c r="AW97"/>
  <c r="BA97"/>
  <c r="BB97"/>
  <c r="BC97"/>
  <c r="BD97"/>
  <c r="BG97"/>
  <c r="BK97"/>
  <c r="BM97"/>
  <c r="BN97"/>
  <c r="BQ97"/>
  <c r="BW97"/>
  <c r="BX97"/>
  <c r="CA97"/>
  <c r="CG97"/>
  <c r="CH97"/>
  <c r="CK97"/>
  <c r="CQ97"/>
  <c r="CR97"/>
  <c r="CS97"/>
  <c r="CT9"/>
  <c r="E27"/>
  <c r="C53"/>
  <c r="C39"/>
  <c r="C27"/>
  <c r="C96"/>
  <c r="C97"/>
  <c r="CI81"/>
  <c r="BY81"/>
  <c r="BO81"/>
  <c r="BE81"/>
  <c r="AU81"/>
  <c r="AU83"/>
  <c r="B133" i="21"/>
  <c r="B134"/>
  <c r="B135"/>
  <c r="B132"/>
  <c r="B143"/>
  <c r="L83" i="20"/>
  <c r="T143" i="21"/>
  <c r="AO143"/>
  <c r="AM143"/>
  <c r="AJ143"/>
  <c r="AJ134"/>
  <c r="AJ135"/>
  <c r="AJ136"/>
  <c r="AJ137"/>
  <c r="AJ138"/>
  <c r="AJ139"/>
  <c r="AJ140"/>
  <c r="AJ141"/>
  <c r="AJ142"/>
  <c r="AJ133"/>
  <c r="AH143"/>
  <c r="AF143"/>
  <c r="AC143"/>
  <c r="AC136"/>
  <c r="AC137"/>
  <c r="AC138"/>
  <c r="AC139"/>
  <c r="AC140"/>
  <c r="AC141"/>
  <c r="AC142"/>
  <c r="AC133"/>
  <c r="L86" i="20"/>
  <c r="N143" i="21"/>
  <c r="Q143"/>
  <c r="K143"/>
  <c r="H143"/>
  <c r="E133"/>
  <c r="E134"/>
  <c r="E135"/>
  <c r="E136"/>
  <c r="E137"/>
  <c r="E138"/>
  <c r="E139"/>
  <c r="E140"/>
  <c r="E141"/>
  <c r="E142"/>
  <c r="E132"/>
  <c r="E143"/>
  <c r="CT96" i="20"/>
  <c r="CK53"/>
  <c r="CH53"/>
  <c r="CH39"/>
  <c r="CH27"/>
  <c r="CE53"/>
  <c r="CB76"/>
  <c r="CB80"/>
  <c r="BM53"/>
  <c r="BM39"/>
  <c r="BM27"/>
  <c r="BI53"/>
  <c r="BI39"/>
  <c r="BI27"/>
  <c r="J77"/>
  <c r="J76"/>
  <c r="J80"/>
  <c r="BH71"/>
  <c r="BH75"/>
  <c r="AY53"/>
  <c r="BB53"/>
  <c r="CQ53"/>
  <c r="J85"/>
  <c r="G85"/>
  <c r="CD53"/>
  <c r="CC53"/>
  <c r="CC39"/>
  <c r="CC27"/>
  <c r="BR59"/>
  <c r="BR64"/>
  <c r="BR54"/>
  <c r="BR58"/>
  <c r="BK53"/>
  <c r="BK39"/>
  <c r="BK27"/>
  <c r="AX70"/>
  <c r="AW53"/>
  <c r="AU60"/>
  <c r="AU59"/>
  <c r="AT53"/>
  <c r="AT39"/>
  <c r="AT27"/>
  <c r="AN65"/>
  <c r="AN64"/>
  <c r="AN59"/>
  <c r="AN53"/>
  <c r="AN39"/>
  <c r="AP53"/>
  <c r="J82"/>
  <c r="J83"/>
  <c r="BO72"/>
  <c r="BO71"/>
  <c r="CI55"/>
  <c r="CI54"/>
  <c r="CI53"/>
  <c r="CM53"/>
  <c r="CM39"/>
  <c r="CM27"/>
  <c r="BW53"/>
  <c r="BW39"/>
  <c r="BW27"/>
  <c r="BS53"/>
  <c r="BS39"/>
  <c r="BS27"/>
  <c r="BG53"/>
  <c r="BG39"/>
  <c r="BG27"/>
  <c r="BC53"/>
  <c r="BC39"/>
  <c r="BC27"/>
  <c r="AQ53"/>
  <c r="AM53"/>
  <c r="AM39"/>
  <c r="AM27"/>
  <c r="CK39"/>
  <c r="CR53"/>
  <c r="CR39"/>
  <c r="CR27"/>
  <c r="CF53"/>
  <c r="BX53"/>
  <c r="BX39"/>
  <c r="BX27"/>
  <c r="BL53"/>
  <c r="BL39"/>
  <c r="BH53"/>
  <c r="BD53"/>
  <c r="BD39"/>
  <c r="BD27"/>
  <c r="AR53"/>
  <c r="AR39"/>
  <c r="AR27"/>
  <c r="CQ39"/>
  <c r="CQ27"/>
  <c r="BB39"/>
  <c r="BB27"/>
  <c r="BV39"/>
  <c r="CE39"/>
  <c r="CE27"/>
  <c r="CE96"/>
  <c r="CE97"/>
  <c r="AY39"/>
  <c r="AY27"/>
  <c r="P40"/>
  <c r="J52"/>
  <c r="BO42"/>
  <c r="O40"/>
  <c r="CK27"/>
  <c r="CI52"/>
  <c r="K40"/>
  <c r="K39"/>
  <c r="CI36"/>
  <c r="CI29"/>
  <c r="CI28"/>
  <c r="CB35"/>
  <c r="I35"/>
  <c r="I28"/>
  <c r="BE37"/>
  <c r="M28"/>
  <c r="O35"/>
  <c r="P35"/>
  <c r="AU29"/>
  <c r="AU28"/>
  <c r="P28"/>
  <c r="AK36"/>
  <c r="K35"/>
  <c r="K27"/>
  <c r="J32"/>
  <c r="CU32"/>
  <c r="O28"/>
  <c r="K28"/>
  <c r="J31"/>
  <c r="CU31"/>
  <c r="Y9"/>
  <c r="Y97"/>
  <c r="V9"/>
  <c r="V97"/>
  <c r="AE9"/>
  <c r="CT97"/>
  <c r="J86"/>
  <c r="G86"/>
  <c r="G82"/>
  <c r="G81"/>
  <c r="J81"/>
  <c r="H14"/>
  <c r="H18"/>
  <c r="AB10"/>
  <c r="H20"/>
  <c r="AB19"/>
  <c r="H22"/>
  <c r="AB23"/>
  <c r="H24"/>
  <c r="H23"/>
  <c r="S23"/>
  <c r="S9"/>
  <c r="S97"/>
  <c r="AC23"/>
  <c r="AC9"/>
  <c r="AC97"/>
  <c r="I24"/>
  <c r="I23"/>
  <c r="BZ28"/>
  <c r="H29"/>
  <c r="BP28"/>
  <c r="H33"/>
  <c r="BT28"/>
  <c r="L33"/>
  <c r="L28"/>
  <c r="BR33"/>
  <c r="BR28"/>
  <c r="H30"/>
  <c r="BF28"/>
  <c r="CF28"/>
  <c r="N29"/>
  <c r="CB29"/>
  <c r="BH30"/>
  <c r="N30"/>
  <c r="N28"/>
  <c r="BL28"/>
  <c r="BL27"/>
  <c r="BL96"/>
  <c r="BL97"/>
  <c r="AL28"/>
  <c r="H34"/>
  <c r="AK34"/>
  <c r="G34"/>
  <c r="BV35"/>
  <c r="BV27"/>
  <c r="BV96"/>
  <c r="BV97"/>
  <c r="N37"/>
  <c r="N35"/>
  <c r="BT35"/>
  <c r="L37"/>
  <c r="BR37"/>
  <c r="BO37"/>
  <c r="J37"/>
  <c r="BR35"/>
  <c r="H36"/>
  <c r="L36"/>
  <c r="AX36"/>
  <c r="J36"/>
  <c r="BP35"/>
  <c r="H37"/>
  <c r="H38"/>
  <c r="AV35"/>
  <c r="L38"/>
  <c r="L35"/>
  <c r="AZ35"/>
  <c r="BA35"/>
  <c r="M38"/>
  <c r="M35"/>
  <c r="AX38"/>
  <c r="AU38"/>
  <c r="AU35"/>
  <c r="J38"/>
  <c r="J35"/>
  <c r="H41"/>
  <c r="H43"/>
  <c r="L45"/>
  <c r="N49"/>
  <c r="CF40"/>
  <c r="CF39"/>
  <c r="CF27"/>
  <c r="CF96"/>
  <c r="CF97"/>
  <c r="L41"/>
  <c r="BH41"/>
  <c r="BF40"/>
  <c r="BF39"/>
  <c r="BF27"/>
  <c r="BF96"/>
  <c r="BF97"/>
  <c r="H47"/>
  <c r="L43"/>
  <c r="H48"/>
  <c r="CL45"/>
  <c r="J45"/>
  <c r="CO40"/>
  <c r="CO39"/>
  <c r="CO27"/>
  <c r="CO96"/>
  <c r="CO97"/>
  <c r="M45"/>
  <c r="BJ40"/>
  <c r="BH47"/>
  <c r="J47"/>
  <c r="L47"/>
  <c r="H49"/>
  <c r="BZ40"/>
  <c r="BZ39"/>
  <c r="N48"/>
  <c r="L46"/>
  <c r="AN46"/>
  <c r="J46"/>
  <c r="L48"/>
  <c r="CL48"/>
  <c r="CI48"/>
  <c r="CN40"/>
  <c r="L50"/>
  <c r="L42"/>
  <c r="AN42"/>
  <c r="AK42"/>
  <c r="G42"/>
  <c r="CD40"/>
  <c r="CD39"/>
  <c r="CD27"/>
  <c r="CD96"/>
  <c r="CD97"/>
  <c r="CB49"/>
  <c r="CB40"/>
  <c r="J49"/>
  <c r="L49"/>
  <c r="BY49"/>
  <c r="H42"/>
  <c r="H51"/>
  <c r="AV40"/>
  <c r="AZ40"/>
  <c r="L51"/>
  <c r="I51"/>
  <c r="I40"/>
  <c r="I39"/>
  <c r="I27"/>
  <c r="AW40"/>
  <c r="AW39"/>
  <c r="AW27"/>
  <c r="H45"/>
  <c r="H44"/>
  <c r="CL50"/>
  <c r="J50"/>
  <c r="N50"/>
  <c r="N40"/>
  <c r="CP40"/>
  <c r="M43"/>
  <c r="M40"/>
  <c r="AX43"/>
  <c r="J43"/>
  <c r="AU43"/>
  <c r="G43"/>
  <c r="AX51"/>
  <c r="J51"/>
  <c r="CU51"/>
  <c r="M51"/>
  <c r="BA40"/>
  <c r="AP40"/>
  <c r="AP39"/>
  <c r="AP27"/>
  <c r="AP96"/>
  <c r="AP97"/>
  <c r="L44"/>
  <c r="AQ40"/>
  <c r="AQ39"/>
  <c r="AQ27"/>
  <c r="M44"/>
  <c r="AN44"/>
  <c r="J44"/>
  <c r="AK46"/>
  <c r="H46"/>
  <c r="AL40"/>
  <c r="AL39"/>
  <c r="AL27"/>
  <c r="AL96"/>
  <c r="AL97"/>
  <c r="CI50"/>
  <c r="H50"/>
  <c r="CJ40"/>
  <c r="AV54"/>
  <c r="AV53"/>
  <c r="AV39"/>
  <c r="AV27"/>
  <c r="AV96"/>
  <c r="AV97"/>
  <c r="H55"/>
  <c r="H54"/>
  <c r="AZ54"/>
  <c r="AZ53"/>
  <c r="AZ39"/>
  <c r="AZ27"/>
  <c r="AZ96"/>
  <c r="AZ97"/>
  <c r="L55"/>
  <c r="L54"/>
  <c r="BA54"/>
  <c r="BA53"/>
  <c r="AX55"/>
  <c r="M55"/>
  <c r="M54"/>
  <c r="M53"/>
  <c r="CG59"/>
  <c r="CG53"/>
  <c r="CG39"/>
  <c r="CG27"/>
  <c r="O60"/>
  <c r="O59"/>
  <c r="O53"/>
  <c r="O39"/>
  <c r="O27"/>
  <c r="O96"/>
  <c r="CB60"/>
  <c r="CB59"/>
  <c r="CB53"/>
  <c r="CB39"/>
  <c r="CB27"/>
  <c r="BY60"/>
  <c r="BT65"/>
  <c r="BT53"/>
  <c r="BT39"/>
  <c r="L66"/>
  <c r="L65"/>
  <c r="H66"/>
  <c r="H65"/>
  <c r="BP65"/>
  <c r="BP53"/>
  <c r="BP39"/>
  <c r="BP27"/>
  <c r="BP96"/>
  <c r="BP97"/>
  <c r="BU65"/>
  <c r="BU53"/>
  <c r="BU39"/>
  <c r="BU27"/>
  <c r="BU96"/>
  <c r="BU97"/>
  <c r="M66"/>
  <c r="M65"/>
  <c r="BR66"/>
  <c r="BO66"/>
  <c r="BO65"/>
  <c r="CN71"/>
  <c r="CN53"/>
  <c r="CN39"/>
  <c r="CN27"/>
  <c r="CN96"/>
  <c r="CN97"/>
  <c r="L72"/>
  <c r="L71"/>
  <c r="H72"/>
  <c r="H71"/>
  <c r="CJ71"/>
  <c r="CJ53"/>
  <c r="CL72"/>
  <c r="CL71"/>
  <c r="CL75"/>
  <c r="N72"/>
  <c r="N71"/>
  <c r="CP71"/>
  <c r="CP53"/>
  <c r="CP39"/>
  <c r="CP27"/>
  <c r="CP96"/>
  <c r="CP97"/>
  <c r="CI72"/>
  <c r="CI71"/>
  <c r="J72"/>
  <c r="J71"/>
  <c r="J75"/>
  <c r="BF76"/>
  <c r="BF53"/>
  <c r="H77"/>
  <c r="H76"/>
  <c r="BE77"/>
  <c r="BE76"/>
  <c r="L23"/>
  <c r="J15"/>
  <c r="L10"/>
  <c r="J13"/>
  <c r="J21"/>
  <c r="CU21"/>
  <c r="H10"/>
  <c r="H9"/>
  <c r="AU55"/>
  <c r="AX54"/>
  <c r="BE41"/>
  <c r="BH40"/>
  <c r="BH39"/>
  <c r="BH27"/>
  <c r="J41"/>
  <c r="H35"/>
  <c r="BR65"/>
  <c r="J55"/>
  <c r="J54"/>
  <c r="L40"/>
  <c r="BA39"/>
  <c r="BA27"/>
  <c r="J30"/>
  <c r="CU30"/>
  <c r="BE30"/>
  <c r="BH28"/>
  <c r="BO35"/>
  <c r="BR70"/>
  <c r="BY59"/>
  <c r="AK44"/>
  <c r="AN40"/>
  <c r="CL40"/>
  <c r="CI45"/>
  <c r="J42"/>
  <c r="H40"/>
  <c r="AU36"/>
  <c r="AX35"/>
  <c r="CB28"/>
  <c r="J29"/>
  <c r="BY29"/>
  <c r="BY28"/>
  <c r="BY27"/>
  <c r="AF23"/>
  <c r="BE35"/>
  <c r="CI35"/>
  <c r="J33"/>
  <c r="CU33"/>
  <c r="AB9"/>
  <c r="AB97"/>
  <c r="CI77"/>
  <c r="CI76"/>
  <c r="BY72"/>
  <c r="BR76"/>
  <c r="BR80"/>
  <c r="BO33"/>
  <c r="Q20"/>
  <c r="Q19"/>
  <c r="G83"/>
  <c r="AK29"/>
  <c r="AK28"/>
  <c r="X9"/>
  <c r="X97"/>
  <c r="P19"/>
  <c r="K19"/>
  <c r="CL65"/>
  <c r="CI66"/>
  <c r="H19"/>
  <c r="I19"/>
  <c r="AF19"/>
  <c r="AF9"/>
  <c r="AF97"/>
  <c r="N22"/>
  <c r="O22"/>
  <c r="AD22"/>
  <c r="L19"/>
  <c r="J16"/>
  <c r="AA17"/>
  <c r="G17"/>
  <c r="K10"/>
  <c r="K9"/>
  <c r="P10"/>
  <c r="T10"/>
  <c r="J12"/>
  <c r="Q16"/>
  <c r="G16"/>
  <c r="G33"/>
  <c r="CI65"/>
  <c r="BY71"/>
  <c r="G72"/>
  <c r="G71"/>
  <c r="M23"/>
  <c r="G36"/>
  <c r="J58"/>
  <c r="CU29"/>
  <c r="J28"/>
  <c r="BR53"/>
  <c r="BR39"/>
  <c r="AK40"/>
  <c r="AX58"/>
  <c r="AX53"/>
  <c r="BE28"/>
  <c r="AU54"/>
  <c r="M19"/>
  <c r="J22"/>
  <c r="AA22"/>
  <c r="G22"/>
  <c r="AD14"/>
  <c r="AG23"/>
  <c r="W23"/>
  <c r="W9"/>
  <c r="W97"/>
  <c r="CU28"/>
  <c r="N20"/>
  <c r="N19"/>
  <c r="AG19"/>
  <c r="J14"/>
  <c r="AA14"/>
  <c r="O11"/>
  <c r="AD11"/>
  <c r="J11"/>
  <c r="J10"/>
  <c r="AG10"/>
  <c r="AG9"/>
  <c r="AG97"/>
  <c r="N23"/>
  <c r="N10"/>
  <c r="AA11"/>
  <c r="AH23"/>
  <c r="AH19"/>
  <c r="AH9"/>
  <c r="AH97"/>
  <c r="O20"/>
  <c r="O19"/>
  <c r="AD20"/>
  <c r="AD19"/>
  <c r="AD9"/>
  <c r="AH10"/>
  <c r="AD18"/>
  <c r="O23"/>
  <c r="AA18"/>
  <c r="J18"/>
  <c r="AD10"/>
  <c r="P23"/>
  <c r="P9"/>
  <c r="P97"/>
  <c r="AI23"/>
  <c r="AI9"/>
  <c r="AI97"/>
  <c r="G18"/>
  <c r="AJ23"/>
  <c r="AJ9"/>
  <c r="AJ97"/>
  <c r="AD24"/>
  <c r="Z23"/>
  <c r="Z9"/>
  <c r="Z97"/>
  <c r="T24"/>
  <c r="J24"/>
  <c r="J23"/>
  <c r="AA24"/>
  <c r="AA23"/>
  <c r="AD23"/>
  <c r="T23"/>
  <c r="T9"/>
  <c r="T97"/>
  <c r="Q24"/>
  <c r="Q23"/>
  <c r="T8"/>
  <c r="J26"/>
  <c r="J25"/>
  <c r="G24"/>
  <c r="G23"/>
  <c r="H28"/>
  <c r="BO28"/>
  <c r="BY96"/>
  <c r="BY97"/>
  <c r="H53"/>
  <c r="H39"/>
  <c r="G29"/>
  <c r="H27"/>
  <c r="H96"/>
  <c r="H97"/>
  <c r="CJ39"/>
  <c r="CJ27"/>
  <c r="CJ96"/>
  <c r="CJ97"/>
  <c r="BY8"/>
  <c r="CB96"/>
  <c r="CB97"/>
  <c r="CB8"/>
  <c r="G21"/>
  <c r="G41"/>
  <c r="AU65"/>
  <c r="G66"/>
  <c r="G65"/>
  <c r="L27"/>
  <c r="L96"/>
  <c r="G12"/>
  <c r="G31"/>
  <c r="G28"/>
  <c r="BO40"/>
  <c r="G46"/>
  <c r="G49"/>
  <c r="G44"/>
  <c r="N53"/>
  <c r="BH96"/>
  <c r="BH97"/>
  <c r="BH8"/>
  <c r="Q10"/>
  <c r="Q9"/>
  <c r="G11"/>
  <c r="G37"/>
  <c r="AK54"/>
  <c r="G55"/>
  <c r="G54"/>
  <c r="CL80"/>
  <c r="CL53"/>
  <c r="CL39"/>
  <c r="BO76"/>
  <c r="BO53"/>
  <c r="G77"/>
  <c r="G76"/>
  <c r="M39"/>
  <c r="N39"/>
  <c r="N27"/>
  <c r="N96"/>
  <c r="M27"/>
  <c r="BT27"/>
  <c r="BT96"/>
  <c r="BT97"/>
  <c r="BR27"/>
  <c r="BZ27"/>
  <c r="BZ96"/>
  <c r="BZ97"/>
  <c r="AU53"/>
  <c r="AA10"/>
  <c r="G15"/>
  <c r="CL27"/>
  <c r="CI40"/>
  <c r="CI39"/>
  <c r="CI27"/>
  <c r="G48"/>
  <c r="G50"/>
  <c r="G52"/>
  <c r="G45"/>
  <c r="J20"/>
  <c r="J19"/>
  <c r="J9"/>
  <c r="AX40"/>
  <c r="AX39"/>
  <c r="AX27"/>
  <c r="AK59"/>
  <c r="J66"/>
  <c r="J60"/>
  <c r="CB64"/>
  <c r="AU51"/>
  <c r="G51"/>
  <c r="J48"/>
  <c r="J40"/>
  <c r="BE47"/>
  <c r="G47"/>
  <c r="CU40"/>
  <c r="J70"/>
  <c r="J65"/>
  <c r="AX96"/>
  <c r="AX97"/>
  <c r="AX8"/>
  <c r="CI96"/>
  <c r="CI97"/>
  <c r="CI8"/>
  <c r="BR96"/>
  <c r="BR97"/>
  <c r="BR8"/>
  <c r="Q97"/>
  <c r="Q8"/>
  <c r="AK53"/>
  <c r="AK39"/>
  <c r="BO39"/>
  <c r="BO27"/>
  <c r="AU40"/>
  <c r="J64"/>
  <c r="J59"/>
  <c r="CL96"/>
  <c r="CL97"/>
  <c r="CL8"/>
  <c r="G53"/>
  <c r="G10"/>
  <c r="BE40"/>
  <c r="BE39"/>
  <c r="BE27"/>
  <c r="G40"/>
  <c r="AU39"/>
  <c r="BO96"/>
  <c r="BO97"/>
  <c r="BO8"/>
  <c r="G39"/>
  <c r="J53"/>
  <c r="BE96"/>
  <c r="BE97"/>
  <c r="BE8"/>
  <c r="CU53"/>
  <c r="J39"/>
  <c r="CU39"/>
  <c r="AD8"/>
  <c r="AD97"/>
  <c r="AA20"/>
  <c r="G20"/>
  <c r="G19"/>
  <c r="G9"/>
  <c r="AA19"/>
  <c r="AA9"/>
  <c r="AA97"/>
  <c r="AA8"/>
  <c r="AU27"/>
  <c r="AU8"/>
  <c r="AU96"/>
  <c r="AU97"/>
  <c r="AK35"/>
  <c r="AK27"/>
  <c r="G38"/>
  <c r="G35"/>
  <c r="G27"/>
  <c r="G96"/>
  <c r="G97"/>
  <c r="CU35"/>
  <c r="J27"/>
  <c r="J96"/>
  <c r="J97"/>
  <c r="AN35"/>
  <c r="AN27"/>
  <c r="AN96"/>
  <c r="AN97"/>
  <c r="AN8"/>
  <c r="CU27"/>
  <c r="CU96"/>
  <c r="CU97"/>
  <c r="AK8"/>
  <c r="AK96"/>
  <c r="AK97"/>
  <c r="O9"/>
  <c r="O97"/>
  <c r="N9"/>
  <c r="N97"/>
  <c r="L9"/>
  <c r="L97"/>
  <c r="M9"/>
  <c r="M97"/>
</calcChain>
</file>

<file path=xl/sharedStrings.xml><?xml version="1.0" encoding="utf-8"?>
<sst xmlns="http://schemas.openxmlformats.org/spreadsheetml/2006/main" count="1435" uniqueCount="515">
  <si>
    <t xml:space="preserve">Промежуточная аттестация может проходить в форме зачёта (кроме последнего семестра изучения), дифференцированного зачёта, экзамена, экзамена (квалификационного), защиты курсового проекта/работы, защиты отчетной документации по практике . Все формы промежуточной аттестации, кроме экзамена/экзамена (квалификационного), проводятся за счет часов, отведенных на изучение дисциплины и междисциплинарного курса. Количество зачётов и дифференцированных зачётов не превышает 10 в учебном году без учёта зачёта по физической культуре. Количество экзаменов не превышает 8 в учебном году. </t>
  </si>
  <si>
    <t>Процедуру проведения промежуточной аттестации определяет  преподаватель/мастер производственного обучения.   Промежуточную аттестацию в форме экзамена следует проводить в день, освобожденный от других форм учебной нагрузки. Если дни экзаменов чередуются с днями учебных занятий, выделение времени на подготовку к экзамену не требуется, и проводить его можно на следующий день после завершения освоения соответствующей программы. Если 2 экзамена запланированы в рамках одной календарной недели без учебных занятий между ними, для подготовки ко второму экзамену, в т. ч. для проведения консультаций, следует предусмотреть не менее 2 дней.   По освоении программ профессиональных модулей в последнем семестре изучения проводится экзамен (квалификационный).</t>
  </si>
  <si>
    <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</si>
  <si>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Производственная практика (преддипломная) проводится концентрированно по окончании теоретического обучения и по завершению учебной и производственной (по профилю специальности) практик.</t>
  </si>
  <si>
    <t>Консультации предусмотрены в объеме 4 часа на одного обучающегося на каждый учебный год. Формы проведения консультаций (групповые, индивидуальные, письменные, устные) определяются  колледжем.</t>
  </si>
  <si>
    <t xml:space="preserve"> Каникулы составляют не менее 2 недель в зимний период и  не менее 10 недель в целом в году.</t>
  </si>
  <si>
    <t>В период обучения с юношами проводятся учебные сборы в соответствии с п.1 ст. 13 Федерального закона "О воинской обязанности и военной службе" от 28 марта 1998 г. №53-ФЗ.</t>
  </si>
  <si>
    <t>5. Пояснения к учебному плану.</t>
  </si>
  <si>
    <t xml:space="preserve">На изучение дисциплин «Основы безопасности жизнедеятельности» отведено 70 часов, на  «Физическую культуру» – 3 часа в неделю в течение теоретического периода обучения первого курса. </t>
  </si>
  <si>
    <t>№</t>
  </si>
  <si>
    <t>Наименование</t>
  </si>
  <si>
    <t>ЦМК</t>
  </si>
  <si>
    <t>2</t>
  </si>
  <si>
    <t>3</t>
  </si>
  <si>
    <t>4</t>
  </si>
  <si>
    <t>6</t>
  </si>
  <si>
    <t>7</t>
  </si>
  <si>
    <t>8</t>
  </si>
  <si>
    <t>9</t>
  </si>
  <si>
    <t>10</t>
  </si>
  <si>
    <t>11</t>
  </si>
  <si>
    <t>12</t>
  </si>
  <si>
    <t>13</t>
  </si>
  <si>
    <t>14</t>
  </si>
  <si>
    <t>15</t>
  </si>
  <si>
    <t>16</t>
  </si>
  <si>
    <t>18</t>
  </si>
  <si>
    <t>1</t>
  </si>
  <si>
    <t>19</t>
  </si>
  <si>
    <t>20</t>
  </si>
  <si>
    <t>21</t>
  </si>
  <si>
    <t>22</t>
  </si>
  <si>
    <t>5</t>
  </si>
  <si>
    <t>23</t>
  </si>
  <si>
    <t>24</t>
  </si>
  <si>
    <t>25</t>
  </si>
  <si>
    <t>26</t>
  </si>
  <si>
    <t>27</t>
  </si>
  <si>
    <t>30</t>
  </si>
  <si>
    <t>32</t>
  </si>
  <si>
    <t>33</t>
  </si>
  <si>
    <t>34</t>
  </si>
  <si>
    <t>35</t>
  </si>
  <si>
    <t>36</t>
  </si>
  <si>
    <t>37</t>
  </si>
  <si>
    <t>38</t>
  </si>
  <si>
    <t>39</t>
  </si>
  <si>
    <t>40</t>
  </si>
  <si>
    <t>41</t>
  </si>
  <si>
    <t>*</t>
  </si>
  <si>
    <t>Индекс</t>
  </si>
  <si>
    <t>Учебная практика</t>
  </si>
  <si>
    <t>216</t>
  </si>
  <si>
    <t>ПП</t>
  </si>
  <si>
    <t>Производственная практика (по профилю специальности)</t>
  </si>
  <si>
    <t>72</t>
  </si>
  <si>
    <t>ПП.02.01</t>
  </si>
  <si>
    <t>ПП.03.01</t>
  </si>
  <si>
    <t>144</t>
  </si>
  <si>
    <t>ПП.04.01</t>
  </si>
  <si>
    <t>ПДП</t>
  </si>
  <si>
    <t>Производственная практика (преддипломная)</t>
  </si>
  <si>
    <t>0</t>
  </si>
  <si>
    <t>Иностранный язык</t>
  </si>
  <si>
    <t>История</t>
  </si>
  <si>
    <t>Физическая культура</t>
  </si>
  <si>
    <t>Основы безопасности жизнедеятельности</t>
  </si>
  <si>
    <t>44</t>
  </si>
  <si>
    <t>Общий гуманитарный и социально-экономический цикл</t>
  </si>
  <si>
    <t>ОГСЭ.01</t>
  </si>
  <si>
    <t>Основы философии</t>
  </si>
  <si>
    <t>ОГСЭ.02</t>
  </si>
  <si>
    <t>ОГСЭ.03</t>
  </si>
  <si>
    <t>17</t>
  </si>
  <si>
    <t>ОГСЭ.04</t>
  </si>
  <si>
    <t>ОГСЭ.05</t>
  </si>
  <si>
    <t>Математический и общий естественнонаучный цикл</t>
  </si>
  <si>
    <t>ЕН.01</t>
  </si>
  <si>
    <t>ЕН.02</t>
  </si>
  <si>
    <t>ОП</t>
  </si>
  <si>
    <t>Общепрофессиональные дисциплины</t>
  </si>
  <si>
    <t>ОП.01</t>
  </si>
  <si>
    <t>ОП.02</t>
  </si>
  <si>
    <t>ОП.03</t>
  </si>
  <si>
    <t>28</t>
  </si>
  <si>
    <t>29</t>
  </si>
  <si>
    <t>31</t>
  </si>
  <si>
    <t>Безопасность жизнедеятельности</t>
  </si>
  <si>
    <t>Профессиональные модули</t>
  </si>
  <si>
    <t>ПМ.01</t>
  </si>
  <si>
    <t>МДК.01.01</t>
  </si>
  <si>
    <t>ПМ.02</t>
  </si>
  <si>
    <t>МДК.02.01</t>
  </si>
  <si>
    <t>ПМ.03</t>
  </si>
  <si>
    <t>МДК.03.01</t>
  </si>
  <si>
    <t>ПМ.04</t>
  </si>
  <si>
    <t>42</t>
  </si>
  <si>
    <t>МДК.04.01</t>
  </si>
  <si>
    <t>43</t>
  </si>
  <si>
    <t>ПМ.05</t>
  </si>
  <si>
    <t>МДК.05.01</t>
  </si>
  <si>
    <t>45</t>
  </si>
  <si>
    <t>46</t>
  </si>
  <si>
    <t>Формы промежуточной аттестации</t>
  </si>
  <si>
    <t>Учебная нагрузка обучающихся, ч.</t>
  </si>
  <si>
    <t>Распределение по курсам и семестрам</t>
  </si>
  <si>
    <t>Курс 1</t>
  </si>
  <si>
    <t>Курс 2</t>
  </si>
  <si>
    <t>Курс 3</t>
  </si>
  <si>
    <t>Курс 4</t>
  </si>
  <si>
    <t>Экзамены</t>
  </si>
  <si>
    <t>Зачеты</t>
  </si>
  <si>
    <t>Диффер. зачеты</t>
  </si>
  <si>
    <t>Максимальная</t>
  </si>
  <si>
    <t>Консультации</t>
  </si>
  <si>
    <t>Обязательная</t>
  </si>
  <si>
    <t>Семестр 1</t>
  </si>
  <si>
    <t>Семестр 2</t>
  </si>
  <si>
    <t>Семестр 3</t>
  </si>
  <si>
    <t>Семестр 4</t>
  </si>
  <si>
    <t>Семестр 5</t>
  </si>
  <si>
    <t>Семестр 6</t>
  </si>
  <si>
    <t>Семестр 7</t>
  </si>
  <si>
    <t>Семестр 8</t>
  </si>
  <si>
    <t>Всего</t>
  </si>
  <si>
    <t>в том числе</t>
  </si>
  <si>
    <t>Пр. занятия</t>
  </si>
  <si>
    <t>Лаб. занятия</t>
  </si>
  <si>
    <t>Максим.</t>
  </si>
  <si>
    <t>Консульт.</t>
  </si>
  <si>
    <t>Обяз. часть</t>
  </si>
  <si>
    <t>Вар. часть</t>
  </si>
  <si>
    <t>Пр.занятия</t>
  </si>
  <si>
    <t>47</t>
  </si>
  <si>
    <t>48</t>
  </si>
  <si>
    <t>49</t>
  </si>
  <si>
    <t>50</t>
  </si>
  <si>
    <t>51</t>
  </si>
  <si>
    <t>52</t>
  </si>
  <si>
    <t>53</t>
  </si>
  <si>
    <t>55</t>
  </si>
  <si>
    <t>56</t>
  </si>
  <si>
    <t>57</t>
  </si>
  <si>
    <t>58</t>
  </si>
  <si>
    <t>59</t>
  </si>
  <si>
    <t>60</t>
  </si>
  <si>
    <t>61</t>
  </si>
  <si>
    <t>62</t>
  </si>
  <si>
    <t>63</t>
  </si>
  <si>
    <t>64</t>
  </si>
  <si>
    <t>66</t>
  </si>
  <si>
    <t>67</t>
  </si>
  <si>
    <t>68</t>
  </si>
  <si>
    <t>69</t>
  </si>
  <si>
    <t>70</t>
  </si>
  <si>
    <t>71</t>
  </si>
  <si>
    <t>73</t>
  </si>
  <si>
    <t>74</t>
  </si>
  <si>
    <t>75</t>
  </si>
  <si>
    <t>77</t>
  </si>
  <si>
    <t>78</t>
  </si>
  <si>
    <t>79</t>
  </si>
  <si>
    <t>80</t>
  </si>
  <si>
    <t>81</t>
  </si>
  <si>
    <t>82</t>
  </si>
  <si>
    <t>83</t>
  </si>
  <si>
    <t>84</t>
  </si>
  <si>
    <t>85</t>
  </si>
  <si>
    <t>86</t>
  </si>
  <si>
    <t>88</t>
  </si>
  <si>
    <t>89</t>
  </si>
  <si>
    <t>90</t>
  </si>
  <si>
    <t>Итого час/нед (с учетом консультаций в период обучения по циклам)</t>
  </si>
  <si>
    <t>54</t>
  </si>
  <si>
    <t>ОБЩЕОБРАЗОВАТЕЛЬНАЯ ПОДГОТОВКА</t>
  </si>
  <si>
    <t>65</t>
  </si>
  <si>
    <t>ПРОФЕССИОНАЛЬНАЯ ПОДГОТОВКА</t>
  </si>
  <si>
    <t>76</t>
  </si>
  <si>
    <t>Профессиональный цикл</t>
  </si>
  <si>
    <t>87</t>
  </si>
  <si>
    <t>час</t>
  </si>
  <si>
    <t xml:space="preserve">Учебная и производственная (по профилю специальности) практики </t>
  </si>
  <si>
    <t xml:space="preserve">2 </t>
  </si>
  <si>
    <t xml:space="preserve">    Концентрированная</t>
  </si>
  <si>
    <t xml:space="preserve">    Рассредоточенная</t>
  </si>
  <si>
    <t>Производственная (по профилю специальности)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</si>
  <si>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</si>
  <si>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</si>
  <si>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</si>
  <si>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 xml:space="preserve">          в т.ч. в период обучения по циклам</t>
  </si>
  <si>
    <t>КОНСУЛЬТАЦИИ по ПП</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</si>
  <si>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</si>
  <si>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</si>
  <si>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</si>
  <si>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</si>
  <si>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</si>
  <si>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</si>
  <si>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</si>
  <si>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</si>
  <si>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</si>
  <si>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</si>
  <si>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</si>
  <si>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</si>
  <si>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</si>
  <si>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</si>
  <si>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</si>
  <si>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</si>
  <si>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</si>
  <si>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</si>
  <si>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</si>
  <si>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</si>
  <si>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</si>
  <si>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</si>
  <si>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</si>
  <si>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</si>
  <si>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</si>
  <si>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</si>
  <si>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</si>
  <si>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</si>
  <si>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</si>
  <si>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</si>
  <si>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</si>
  <si>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</si>
  <si>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</si>
  <si>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</si>
  <si>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</si>
  <si>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</si>
  <si>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</si>
  <si>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</si>
  <si>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</si>
  <si>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</si>
  <si>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</si>
  <si>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</si>
  <si>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</si>
  <si>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</si>
  <si>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</si>
  <si>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</si>
  <si>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</si>
  <si>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</si>
  <si>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</si>
  <si>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</si>
  <si>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</si>
  <si>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</si>
  <si>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</si>
  <si>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</si>
  <si>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</si>
  <si>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</si>
  <si>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</si>
  <si>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</si>
  <si>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</si>
  <si>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</si>
  <si>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</si>
  <si>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</si>
  <si>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</si>
  <si>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</si>
  <si>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</si>
  <si>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</si>
  <si>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</si>
  <si>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</si>
  <si>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</si>
  <si>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</si>
  <si>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</si>
  <si>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</si>
  <si>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</si>
  <si>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</si>
  <si>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</si>
  <si>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</si>
  <si>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</si>
  <si>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</si>
  <si>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Подго-_x000D_
товка</t>
  </si>
  <si>
    <t>Прове-_x000D_
дение</t>
  </si>
  <si>
    <t>1 сем</t>
  </si>
  <si>
    <t>2 сем</t>
  </si>
  <si>
    <t>нед.</t>
  </si>
  <si>
    <t>час. обяз. уч. занятий</t>
  </si>
  <si>
    <t xml:space="preserve">11 </t>
  </si>
  <si>
    <t xml:space="preserve">52 </t>
  </si>
  <si>
    <t xml:space="preserve">34 </t>
  </si>
  <si>
    <t xml:space="preserve">1 </t>
  </si>
  <si>
    <t xml:space="preserve">10 </t>
  </si>
  <si>
    <t xml:space="preserve">4 </t>
  </si>
  <si>
    <t xml:space="preserve">43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</si>
  <si>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</si>
  <si>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</si>
  <si>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</si>
  <si>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</si>
  <si>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</si>
  <si>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</si>
  <si>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</si>
  <si>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</si>
  <si>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</si>
  <si>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</si>
  <si>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</si>
  <si>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</si>
  <si>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</si>
  <si>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уровень образования</t>
  </si>
  <si>
    <t>квалификация:</t>
  </si>
  <si>
    <t>20 7</t>
  </si>
  <si>
    <t>21 7</t>
  </si>
  <si>
    <t>22 7</t>
  </si>
  <si>
    <t>23 7</t>
  </si>
  <si>
    <t>24 7</t>
  </si>
  <si>
    <t>25 7</t>
  </si>
  <si>
    <t>форма обучения</t>
  </si>
  <si>
    <t>Очная</t>
  </si>
  <si>
    <t>Срок получения СПО по ППССЗ:</t>
  </si>
  <si>
    <t>3г 10м</t>
  </si>
  <si>
    <t>год начала подготовки по УП</t>
  </si>
  <si>
    <t>профиль получаемого профессионального образования</t>
  </si>
  <si>
    <t>Приказ об утверждении ФГОС</t>
  </si>
  <si>
    <t xml:space="preserve">от </t>
  </si>
  <si>
    <t xml:space="preserve">     № </t>
  </si>
  <si>
    <t>ЕН.00</t>
  </si>
  <si>
    <t>П.00</t>
  </si>
  <si>
    <t>ОП.00</t>
  </si>
  <si>
    <t>ПМ.00</t>
  </si>
  <si>
    <t>Наименование циклов, разделов,
дисциплин, профессиональных модулей, МДК, практик</t>
  </si>
  <si>
    <t>ОГСЭ.00</t>
  </si>
  <si>
    <t>Cеминары</t>
  </si>
  <si>
    <t>Семинары</t>
  </si>
  <si>
    <t>Обязательная ауд.нагрузка</t>
  </si>
  <si>
    <t>ПМ.1.ЭК</t>
  </si>
  <si>
    <t>Экзамен квалификационный</t>
  </si>
  <si>
    <t>ПМ.2.ЭК</t>
  </si>
  <si>
    <t>УП.03.01</t>
  </si>
  <si>
    <t>ПМ.3.ЭК</t>
  </si>
  <si>
    <t>ПМ.4.ЭК</t>
  </si>
  <si>
    <t>ПМ.5.ЭК</t>
  </si>
  <si>
    <t>ОП.04</t>
  </si>
  <si>
    <t>ОП.05</t>
  </si>
  <si>
    <t>ОП.06</t>
  </si>
  <si>
    <t>Всего часов с учетом практик</t>
  </si>
  <si>
    <t>2 нед.</t>
  </si>
  <si>
    <t>4 нед.</t>
  </si>
  <si>
    <t>5 нед.</t>
  </si>
  <si>
    <t>6 нед.</t>
  </si>
  <si>
    <t xml:space="preserve"> в течении 1 уч.года предусмотренны консультации в объем: 4 часа на 1 обучающегося</t>
  </si>
  <si>
    <t xml:space="preserve">4 нед. </t>
  </si>
  <si>
    <t>Экзамены (без учета физ. культуры, с учетом комплексного характера (отмечены*))</t>
  </si>
  <si>
    <t>Диффер. зачеты (без учета физ. культуры, с учетом комплексного характера  (отмечены*))</t>
  </si>
  <si>
    <t>Зачеты (без учета физ. культуры, с учетом комплексного характера  (отмечены*))</t>
  </si>
  <si>
    <t>Обязательная учебная нагрузка</t>
  </si>
  <si>
    <t>ВСЕГО (по учебным циклам профессиональной подготовки, в т.ч. практикам)</t>
  </si>
  <si>
    <t>ВСЕГО (по учебным циклам общеобразовательной и профессиональной подготовкам, в т.ч. практикам)</t>
  </si>
  <si>
    <t>Директор</t>
  </si>
  <si>
    <t>Кабинеты:</t>
  </si>
  <si>
    <t>иностранного языка</t>
  </si>
  <si>
    <t>2.</t>
  </si>
  <si>
    <t>1.</t>
  </si>
  <si>
    <t>1.1</t>
  </si>
  <si>
    <t>1.2</t>
  </si>
  <si>
    <t>1.3</t>
  </si>
  <si>
    <t>1.4</t>
  </si>
  <si>
    <t>1.5</t>
  </si>
  <si>
    <t>1.6</t>
  </si>
  <si>
    <t>2.1</t>
  </si>
  <si>
    <t>2.2</t>
  </si>
  <si>
    <t>Спортивный комплекс:</t>
  </si>
  <si>
    <t>2.3</t>
  </si>
  <si>
    <t>2.4</t>
  </si>
  <si>
    <t>2.5</t>
  </si>
  <si>
    <t>2.6</t>
  </si>
  <si>
    <t>открытый стадион широкого профиля с элементами полосы препятствий</t>
  </si>
  <si>
    <t>Залы:</t>
  </si>
  <si>
    <t>3.2</t>
  </si>
  <si>
    <t>3.3</t>
  </si>
  <si>
    <t>4.</t>
  </si>
  <si>
    <t>4.1</t>
  </si>
  <si>
    <t>4.2</t>
  </si>
  <si>
    <t>библиотека</t>
  </si>
  <si>
    <t>читальный зал с выходом в сеть Интернет</t>
  </si>
  <si>
    <t xml:space="preserve"> стрелковый тир (в любой модификации, включая электронный) или место для стрельбы.</t>
  </si>
  <si>
    <t xml:space="preserve"> актовый зал.</t>
  </si>
  <si>
    <t>4.3</t>
  </si>
  <si>
    <t>• Федерального закона от 29 декабря 2012 г. № 273-ФЗ "Об образовании в Российской Федерации";</t>
  </si>
  <si>
    <t>• Приказа Минобрнауки России от 14.06. 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</si>
  <si>
    <t>• Приказа Минобрнауки России от 16.08.2013 № 968 «Об утверждении порядка проведения государственной итоговой аттестации по образовательным программам среднего профессионального образования»</t>
  </si>
  <si>
    <t>Начало учебных занятий - 1 сентября, окончание - в соответствии с графиком учебного процесса.</t>
  </si>
  <si>
    <t>Максимальный объем учебной нагрузки обучающихся составляет 54 академических часа в неделю, включая все виды аудиторной и внеаудиторной (самостоятельной) учебной работы по освоению ППССЗ.</t>
  </si>
  <si>
    <t>Максимальный объем аудиторной учебной нагрузки составляет 36 академических часов в неделю.</t>
  </si>
  <si>
    <t>Русский язык и культура речи</t>
  </si>
  <si>
    <t>Математика</t>
  </si>
  <si>
    <t>Экологические основы природопользования</t>
  </si>
  <si>
    <t>Химия</t>
  </si>
  <si>
    <t>ЕН.03</t>
  </si>
  <si>
    <t>ОП.07</t>
  </si>
  <si>
    <t>ОП.08</t>
  </si>
  <si>
    <t>ОП.09</t>
  </si>
  <si>
    <t>ОП.10</t>
  </si>
  <si>
    <t>ОП.11</t>
  </si>
  <si>
    <t>ОП.12</t>
  </si>
  <si>
    <t>Инженерная графика</t>
  </si>
  <si>
    <t>Техническая механика</t>
  </si>
  <si>
    <t>Электротехника и электронная техника</t>
  </si>
  <si>
    <t>Микробиология, санитария и гигиена в пищевом производстве</t>
  </si>
  <si>
    <t>Автоматизация технологических процессов</t>
  </si>
  <si>
    <t>Информационные технологии в профессиональной деятельности</t>
  </si>
  <si>
    <t>Метрология и стандартизация</t>
  </si>
  <si>
    <t>Правовые основы профессиональной деятельности</t>
  </si>
  <si>
    <t>Основы экономики, менеджмента и маркетинга</t>
  </si>
  <si>
    <t>Охрана труда</t>
  </si>
  <si>
    <t>Экзамен (квалификационный)</t>
  </si>
  <si>
    <t>Организация работы структурного подразделения</t>
  </si>
  <si>
    <t>Управление структурным подразделением организации</t>
  </si>
  <si>
    <t xml:space="preserve">Т.Г. Баркова </t>
  </si>
  <si>
    <t>основное общее образование</t>
  </si>
  <si>
    <t>информационных технологий в профессиональной деятельности;</t>
  </si>
  <si>
    <t>экологических основ природопользования;</t>
  </si>
  <si>
    <t>инженерной графики;</t>
  </si>
  <si>
    <t>технической механики;</t>
  </si>
  <si>
    <t>безопасности жизнедеятельности и охраны труда.</t>
  </si>
  <si>
    <t>Лаборатории:</t>
  </si>
  <si>
    <t>1.7</t>
  </si>
  <si>
    <t>1.8</t>
  </si>
  <si>
    <t>1.9</t>
  </si>
  <si>
    <t>электротехники и электронной техники;</t>
  </si>
  <si>
    <t>автоматизации технологических процессов;</t>
  </si>
  <si>
    <t>метрологии и стандартизации;</t>
  </si>
  <si>
    <t>химии;</t>
  </si>
  <si>
    <t>• Приказа Министерства образования и науки Российской Федерации (Минобрнауки России) от 18 апреля 2013 г. № 291 г. Москва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</si>
  <si>
    <t>Формами текущего контроля знаний, промежуточной аттестации по дисциплинам и профессиональным модулям являются – зачет, дифференцированный зачет, экзамен (в т.ч. комплексный) в соответствии с учебным планом. Зачеты и дифференцированные зачеты, проводятся за счет часов, отведенных на изучение дисциплины.</t>
  </si>
  <si>
    <t>Промежуточная аттестация в форме экзамена/экзамена (квалификационного) проводится в день, освобожденный от других форм нагрузки.</t>
  </si>
  <si>
    <t xml:space="preserve">В рамках общеобразовательной подготовки учебное время, отведенное на обязательное  аудиторное обучение в объеме 1404 час., распределено на изучение базовых и профильных учебных дисциплин. </t>
  </si>
  <si>
    <t>Обязательная часть общего гуманитарного и социально-экономического учебного цикла ППССЗ  -"Основы философии", "История",  "Иностранный язык", "Физическая культура".
Обязательная часть профессионального учебного цикла ППССЗ должна предусматривать изучение дисциплины "Безопасность жизнедеятельности". Объем часов на дисциплину "Безопасность жизнедеятельности" составляет 68 часов, из них на освоение основ военной службы - 48 часов.</t>
  </si>
  <si>
    <t xml:space="preserve">Текущий контроль знаний осуществляется на лекциях, семинарах, практических и лабораторных занятиях  и определяется педагогическими работниками по  шкале оценивания: "2", "3", "4" и "5". Курсовая работа/проект оценивается согласно указанной шкале. </t>
  </si>
  <si>
    <t>Русский язык</t>
  </si>
  <si>
    <t>Литература</t>
  </si>
  <si>
    <t>Астрономия</t>
  </si>
  <si>
    <t>Биология</t>
  </si>
  <si>
    <t xml:space="preserve">В соответствии Федеральным законом «Об образовании в Российской Федерации»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естественнонаучного профиля получаемого профессионального образования. </t>
  </si>
  <si>
    <t>Биохимия продуктов брожения</t>
  </si>
  <si>
    <t>Ведение технологических процессов спиртового и ликероводочного производств</t>
  </si>
  <si>
    <t>Технология и оборудование спиртового и ликероводочного производства</t>
  </si>
  <si>
    <t>Ведение технологических процессов винодельческого производства</t>
  </si>
  <si>
    <t>Технология и оборудование винодельческого производства</t>
  </si>
  <si>
    <t>Ведение технологических процессов пивоваренного и безалкогольного производства</t>
  </si>
  <si>
    <t>Технология и оборудование производства пива и безалкогольных напитков</t>
  </si>
  <si>
    <t>Выполнение работ по одной или нескольким профессиям рабочих, должностям служащих ("Обработчик виноматериалов и вина" )</t>
  </si>
  <si>
    <t>4, 6</t>
  </si>
  <si>
    <t>3-8</t>
  </si>
  <si>
    <t>УП.01.01</t>
  </si>
  <si>
    <t>УП.02.01</t>
  </si>
  <si>
    <t>2 нед</t>
  </si>
  <si>
    <t>3 нед.</t>
  </si>
  <si>
    <t>6*</t>
  </si>
  <si>
    <t>9 нед.</t>
  </si>
  <si>
    <t>16 нед.</t>
  </si>
  <si>
    <t>социально-экономических дисциплин;</t>
  </si>
  <si>
    <t>технохимического контроля бродильных производств и виноделия.</t>
  </si>
  <si>
    <t>микробиологии, санитарии и гигиены</t>
  </si>
  <si>
    <t>технологии и оборудования спиртового и ликероводочного производства;</t>
  </si>
  <si>
    <t>технологии и оборудования винодельческого производства;</t>
  </si>
  <si>
    <t>технологии и оборудования производства пива и безалкогольных напитков;</t>
  </si>
  <si>
    <t>2.7</t>
  </si>
  <si>
    <t>2.8</t>
  </si>
  <si>
    <t>2.9</t>
  </si>
  <si>
    <t>3.1.</t>
  </si>
  <si>
    <t>спортивный зал;</t>
  </si>
  <si>
    <t>Учебный план по специальности 19.02.05 Технология бродильных производств и виноделие разработан на основании:</t>
  </si>
  <si>
    <t xml:space="preserve">Выполнение курсового проекта/работы является видом учебной работы по  междисциплинарному курсу МДК 02.01 Технология и оборудование винодельческого производства (в рамках  ПМ.02 Ведение технологических процессов винодельческого производства), который реализуется в пределах времени, отведенного на изучение профессиональных модулей. </t>
  </si>
  <si>
    <t>Государственная итоговая аттестация обучающихся по специальности 19.02.05 Технология бродильных производств и виноделие  предусмотрена в виде дипломного проекта.</t>
  </si>
  <si>
    <t>КОНСУЛЬТАЦИИ по ОП</t>
  </si>
  <si>
    <t>25 нед.</t>
  </si>
  <si>
    <t>часов</t>
  </si>
  <si>
    <t>• Приказа Минобрнауки России от 22.04.2014 № 379 "Об утверждении федерального государственного образовательного стандарта среднего профессионального образования по специальности 19.02.05 Технология бродильных производств и виноделие (Зарегистрировано в Минюсте России 27.06.2014 № 32894)</t>
  </si>
  <si>
    <t>Общий объем обязательной  нагрузки ППССЗ по специальности  19.02.05 Технология бродильных производств и виноделие (на базе основного общего образования) состовляет- 5544 часа: ОП Общеобразовательная подготовка- 1404 часа; ОГСЭ.00 Общий гуманитарный и социально-экономический цикл- не менее 432 часов; ЕН.00 Математический и общий естественно-научный цикл- не менее 224 часа; ОП.00 Общепрофессиональный цикл- не менее 512  часов; ПМ.00 Профессиональный цикл- не менее 956 часов; вариативная часть состовляет- 900 часов; учебная и производственная практика (по специальности)- 900 часов; производственная практика (преддипломная)- 144 часа (4 недели); Государственная итоговая аттестация- 216 часов (подготовка ВКР- 4 недели и защита ВКР- 2 недели).</t>
  </si>
  <si>
    <t xml:space="preserve">Теоретические основы по выполнению работ по профессии "Обработчик виноматериалов и вина" </t>
  </si>
  <si>
    <t>Психология общения</t>
  </si>
  <si>
    <t>Курсовые, индивид. проекты/работы</t>
  </si>
  <si>
    <t>Курсовые , индивидуальные проекты/работы (без учета физ. культуры)</t>
  </si>
  <si>
    <t>ОГСЭ.06</t>
  </si>
  <si>
    <t>Учебные практики проводятся концентрированно на втором, третьем и четвертом курсах  в специализированных лабораториях  колледжа.  Производственные практики проводятся концентрированно на третьем и четвертом курсах. Базами производственных практик являются профильных предприятия и организации.</t>
  </si>
  <si>
    <t xml:space="preserve">Распределение 900 часов обязательных учебных занятий вариативной части образовательной программы: на цикл ЭГСЭ 00- 158 часов, в том числе на введение дисциплин: ОГСЭ. 05 "Русский язык и культура речи" (68 часов), ОГСЭ. 06 "Психология общения" (38 часов) ; на цикл ЕН 00- 188 часов; на цикл ОП 00- 554 часа, в том числе на введение дисциплин:  ОП.12 Биохимия продуктов брожения (132 часа); на цикл ПМ 00-  50 часов. </t>
  </si>
  <si>
    <t xml:space="preserve"> </t>
  </si>
  <si>
    <t>ОУД</t>
  </si>
  <si>
    <t>Общие дисциплины</t>
  </si>
  <si>
    <t>ОУД.01</t>
  </si>
  <si>
    <t>ОУД.02</t>
  </si>
  <si>
    <t>ОУД.03</t>
  </si>
  <si>
    <t>ОУД.04</t>
  </si>
  <si>
    <t>ОУД.05</t>
  </si>
  <si>
    <t>ОУД.06</t>
  </si>
  <si>
    <t>1-2</t>
  </si>
  <si>
    <t>ОУД.07</t>
  </si>
  <si>
    <t>ОУД.08</t>
  </si>
  <si>
    <t>Дисциплины по выбору из  обязательных предметных областей</t>
  </si>
  <si>
    <t>ОУД.09</t>
  </si>
  <si>
    <t>Родная литература</t>
  </si>
  <si>
    <t>ОУД.10</t>
  </si>
  <si>
    <t>ОУД.11</t>
  </si>
  <si>
    <t>Самостоятельная работа</t>
  </si>
  <si>
    <t xml:space="preserve">СР по курс./ идивид. проекту </t>
  </si>
  <si>
    <t>Курс./индив. проектир.</t>
  </si>
  <si>
    <t xml:space="preserve">Дополнительные  дисциплины </t>
  </si>
  <si>
    <t>ОУД.12</t>
  </si>
  <si>
    <t>В рамках дисциплины ОУД.12 Введение в сециальность и индивидуальное проктирование  реализуется вид учебной деятельности- индивидуальное проектирование. Формой промежуточной аттестации проектной деятельности является зачет. Оценивание индивидуального проекта осуществляется по шкале: "зачтено", "незачтено".</t>
  </si>
  <si>
    <t xml:space="preserve">Учебным планом 19.02.05 Технология бродильных производств и виноделие (на базе основного общего образования) предусмотренно проведение в шестом семестре  комплексного зачета по междисциплинарному курсу МДК.03.01 Технология и оборудование производства пива и безалкогольных напитков и учебной практики УП.03.01 в рамках ПМ. 03 Ведение технологических процессов пивоваренного и безалкогольного производства. </t>
  </si>
  <si>
    <t xml:space="preserve">Для всех видов аудиторных занятий академический час устанавливается продолжительностью 45 минут. Учебные занятия проводятся в виде пар - два спаренных занятия. Продолжительность пары - 2 академических часа. </t>
  </si>
  <si>
    <t>Министерство образования, науки и молодежи Республики Крым</t>
  </si>
  <si>
    <t>Государственное бюджетное  профессиональное образовательное учреждение Республики Крым "Симферопольский политехнический колледж"</t>
  </si>
  <si>
    <t xml:space="preserve">                      Технология бродильных производств и виноделие</t>
  </si>
  <si>
    <t xml:space="preserve">                                                                    наименование специальности</t>
  </si>
  <si>
    <t xml:space="preserve">         19.02.05</t>
  </si>
  <si>
    <t xml:space="preserve">                    код</t>
  </si>
  <si>
    <t>4. Перечень лабораторий, кабинетов, мастерских и др.</t>
  </si>
  <si>
    <t>по программе базовой подготовки</t>
  </si>
  <si>
    <t xml:space="preserve">                                                                 Техник-технолог</t>
  </si>
  <si>
    <t xml:space="preserve">                                              естественнонаучный</t>
  </si>
  <si>
    <t xml:space="preserve">                                при реализации программы среднего общего образования</t>
  </si>
  <si>
    <t>лекции</t>
  </si>
  <si>
    <t>Основы общественых наук</t>
  </si>
  <si>
    <t>Введение в специальность и индивидуальное проектирование</t>
  </si>
  <si>
    <t>5*</t>
  </si>
  <si>
    <t>ПП.05.01</t>
  </si>
  <si>
    <t>Введение в профессиональную деятельность и индивидуальное проектирование</t>
  </si>
</sst>
</file>

<file path=xl/styles.xml><?xml version="1.0" encoding="utf-8"?>
<styleSheet xmlns="http://schemas.openxmlformats.org/spreadsheetml/2006/main">
  <numFmts count="1">
    <numFmt numFmtId="172" formatCode="##,###"/>
  </numFmts>
  <fonts count="33">
    <font>
      <sz val="8"/>
      <color indexed="8"/>
      <name val="Tahoma"/>
      <charset val="252"/>
    </font>
    <font>
      <sz val="8"/>
      <color indexed="8"/>
      <name val="Tahoma"/>
      <charset val="252"/>
    </font>
    <font>
      <sz val="8"/>
      <color indexed="8"/>
      <name val="Tahoma"/>
      <family val="2"/>
      <charset val="204"/>
    </font>
    <font>
      <sz val="9"/>
      <color indexed="8"/>
      <name val="Tahoma"/>
      <family val="2"/>
      <charset val="204"/>
    </font>
    <font>
      <b/>
      <sz val="9"/>
      <color indexed="8"/>
      <name val="Tahoma"/>
      <family val="2"/>
      <charset val="204"/>
    </font>
    <font>
      <b/>
      <sz val="8"/>
      <color indexed="8"/>
      <name val="Tahoma"/>
      <family val="2"/>
      <charset val="204"/>
    </font>
    <font>
      <b/>
      <sz val="11"/>
      <color indexed="8"/>
      <name val="Arial"/>
      <family val="2"/>
      <charset val="204"/>
    </font>
    <font>
      <sz val="10"/>
      <color indexed="8"/>
      <name val="Tahoma"/>
      <family val="2"/>
      <charset val="204"/>
    </font>
    <font>
      <sz val="10"/>
      <color indexed="8"/>
      <name val="Symbol"/>
      <family val="1"/>
      <charset val="2"/>
    </font>
    <font>
      <b/>
      <sz val="10"/>
      <color indexed="8"/>
      <name val="Arial"/>
      <family val="2"/>
      <charset val="204"/>
    </font>
    <font>
      <sz val="8"/>
      <color indexed="8"/>
      <name val="Symbol"/>
      <family val="1"/>
      <charset val="2"/>
    </font>
    <font>
      <sz val="7"/>
      <color indexed="8"/>
      <name val="Tahoma"/>
      <family val="2"/>
      <charset val="204"/>
    </font>
    <font>
      <sz val="6"/>
      <color indexed="8"/>
      <name val="Arial"/>
      <family val="2"/>
      <charset val="204"/>
    </font>
    <font>
      <u/>
      <sz val="8"/>
      <color indexed="8"/>
      <name val="Tahoma"/>
      <family val="2"/>
      <charset val="204"/>
    </font>
    <font>
      <b/>
      <sz val="8"/>
      <color indexed="8"/>
      <name val="Tahoma"/>
      <family val="2"/>
      <charset val="204"/>
    </font>
    <font>
      <sz val="8"/>
      <name val="Tahoma"/>
      <family val="2"/>
      <charset val="204"/>
    </font>
    <font>
      <b/>
      <sz val="8"/>
      <name val="Tahoma"/>
      <family val="2"/>
      <charset val="204"/>
    </font>
    <font>
      <sz val="8"/>
      <name val="Tahoma"/>
      <family val="2"/>
      <charset val="204"/>
    </font>
    <font>
      <sz val="9"/>
      <color indexed="8"/>
      <name val="Tahoma"/>
      <family val="2"/>
      <charset val="204"/>
    </font>
    <font>
      <sz val="10"/>
      <name val="Times New Roman"/>
      <family val="1"/>
    </font>
    <font>
      <sz val="10"/>
      <color indexed="8"/>
      <name val="Times New Roman"/>
      <family val="1"/>
    </font>
    <font>
      <b/>
      <sz val="10"/>
      <color indexed="8"/>
      <name val="Times New Roman"/>
      <family val="1"/>
      <charset val="204"/>
    </font>
    <font>
      <sz val="10"/>
      <color indexed="8"/>
      <name val="Times New Roman"/>
      <family val="1"/>
      <charset val="204"/>
    </font>
    <font>
      <sz val="8"/>
      <color indexed="8"/>
      <name val="Times New Roman"/>
      <family val="1"/>
      <charset val="204"/>
    </font>
    <font>
      <b/>
      <sz val="26"/>
      <color indexed="8"/>
      <name val="Times New Roman"/>
      <family val="1"/>
      <charset val="204"/>
    </font>
    <font>
      <sz val="12"/>
      <color indexed="8"/>
      <name val="Times New Roman"/>
      <family val="1"/>
      <charset val="204"/>
    </font>
    <font>
      <i/>
      <sz val="10"/>
      <color indexed="8"/>
      <name val="Times New Roman"/>
      <family val="1"/>
      <charset val="204"/>
    </font>
    <font>
      <u/>
      <sz val="12"/>
      <color indexed="8"/>
      <name val="Times New Roman"/>
      <family val="1"/>
      <charset val="204"/>
    </font>
    <font>
      <sz val="14"/>
      <color indexed="8"/>
      <name val="Times New Roman"/>
      <family val="1"/>
      <charset val="204"/>
    </font>
    <font>
      <b/>
      <i/>
      <sz val="14"/>
      <color indexed="8"/>
      <name val="Times New Roman"/>
      <family val="1"/>
      <charset val="204"/>
    </font>
    <font>
      <b/>
      <sz val="12"/>
      <color indexed="8"/>
      <name val="Times New Roman"/>
      <family val="1"/>
      <charset val="204"/>
    </font>
    <font>
      <b/>
      <sz val="14"/>
      <color indexed="8"/>
      <name val="Times New Roman"/>
      <family val="1"/>
      <charset val="204"/>
    </font>
    <font>
      <sz val="8"/>
      <color indexed="8"/>
      <name val="Tahoma"/>
      <family val="2"/>
      <charset val="204"/>
    </font>
  </fonts>
  <fills count="19">
    <fill>
      <patternFill patternType="none"/>
    </fill>
    <fill>
      <patternFill patternType="gray125"/>
    </fill>
    <fill>
      <patternFill patternType="solid">
        <fgColor indexed="9"/>
        <bgColor indexed="16"/>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47"/>
        <bgColor indexed="16"/>
      </patternFill>
    </fill>
    <fill>
      <patternFill patternType="solid">
        <fgColor indexed="42"/>
        <bgColor indexed="16"/>
      </patternFill>
    </fill>
    <fill>
      <patternFill patternType="solid">
        <fgColor indexed="43"/>
        <bgColor indexed="16"/>
      </patternFill>
    </fill>
    <fill>
      <patternFill patternType="solid">
        <fgColor indexed="44"/>
        <bgColor indexed="16"/>
      </patternFill>
    </fill>
    <fill>
      <patternFill patternType="solid">
        <fgColor indexed="50"/>
        <bgColor indexed="64"/>
      </patternFill>
    </fill>
    <fill>
      <patternFill patternType="solid">
        <fgColor indexed="13"/>
        <bgColor indexed="64"/>
      </patternFill>
    </fill>
    <fill>
      <patternFill patternType="solid">
        <fgColor indexed="31"/>
        <bgColor indexed="64"/>
      </patternFill>
    </fill>
    <fill>
      <patternFill patternType="solid">
        <fgColor indexed="22"/>
        <bgColor indexed="16"/>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 fillId="0" borderId="0"/>
    <xf numFmtId="0" fontId="3" fillId="0" borderId="0"/>
    <xf numFmtId="0" fontId="3" fillId="0" borderId="0"/>
  </cellStyleXfs>
  <cellXfs count="401">
    <xf numFmtId="0" fontId="0" fillId="0" borderId="0" xfId="0"/>
    <xf numFmtId="0" fontId="3" fillId="0" borderId="0" xfId="2"/>
    <xf numFmtId="0" fontId="1" fillId="2" borderId="0" xfId="0" applyFont="1" applyFill="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0" fillId="0" borderId="0" xfId="0" applyFill="1"/>
    <xf numFmtId="0" fontId="1" fillId="0" borderId="1" xfId="0" applyNumberFormat="1" applyFont="1" applyFill="1" applyBorder="1" applyAlignment="1" applyProtection="1">
      <alignment horizontal="center" vertical="center" textRotation="90"/>
      <protection locked="0"/>
    </xf>
    <xf numFmtId="0" fontId="1" fillId="0" borderId="1" xfId="0" applyNumberFormat="1" applyFont="1" applyFill="1" applyBorder="1" applyAlignment="1" applyProtection="1">
      <alignment horizontal="left" vertical="center" textRotation="90"/>
      <protection locked="0"/>
    </xf>
    <xf numFmtId="0" fontId="1" fillId="0" borderId="1"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left" vertical="top" wrapText="1"/>
      <protection locked="0"/>
    </xf>
    <xf numFmtId="0" fontId="10"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0" fillId="0" borderId="1" xfId="0" applyFill="1" applyBorder="1"/>
    <xf numFmtId="0" fontId="5" fillId="0" borderId="1" xfId="0" applyNumberFormat="1" applyFont="1" applyFill="1" applyBorder="1" applyAlignment="1" applyProtection="1">
      <alignment horizontal="center" vertical="center"/>
      <protection locked="0"/>
    </xf>
    <xf numFmtId="0" fontId="0" fillId="0" borderId="0" xfId="0" applyFill="1" applyBorder="1"/>
    <xf numFmtId="0" fontId="0" fillId="0" borderId="0" xfId="0" applyAlignment="1">
      <alignment wrapText="1"/>
    </xf>
    <xf numFmtId="0" fontId="3" fillId="0" borderId="1" xfId="2" applyNumberFormat="1" applyFont="1" applyFill="1" applyBorder="1" applyAlignment="1" applyProtection="1">
      <alignment horizontal="center" vertical="center"/>
      <protection locked="0"/>
    </xf>
    <xf numFmtId="49" fontId="3" fillId="0" borderId="1" xfId="2" applyNumberFormat="1" applyFont="1" applyFill="1" applyBorder="1" applyAlignment="1">
      <alignment horizontal="center" vertical="center"/>
    </xf>
    <xf numFmtId="0" fontId="4" fillId="0" borderId="1" xfId="2"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alignment horizontal="left" vertical="center" wrapText="1"/>
      <protection locked="0"/>
    </xf>
    <xf numFmtId="0" fontId="18" fillId="0" borderId="1" xfId="2" applyNumberFormat="1" applyFont="1" applyFill="1" applyBorder="1" applyAlignment="1" applyProtection="1">
      <alignment horizontal="left" vertical="center" wrapText="1"/>
      <protection locked="0"/>
    </xf>
    <xf numFmtId="0" fontId="3" fillId="0" borderId="3" xfId="2" applyNumberFormat="1" applyFont="1" applyFill="1" applyBorder="1" applyAlignment="1" applyProtection="1">
      <alignment horizontal="left" vertical="center"/>
      <protection locked="0"/>
    </xf>
    <xf numFmtId="0" fontId="19" fillId="0" borderId="1" xfId="0" applyNumberFormat="1" applyFont="1" applyFill="1" applyBorder="1" applyAlignment="1" applyProtection="1">
      <alignment horizontal="justify" vertical="top" wrapText="1"/>
    </xf>
    <xf numFmtId="0" fontId="20" fillId="0" borderId="1" xfId="0" applyFont="1" applyFill="1" applyBorder="1" applyAlignment="1">
      <alignment horizontal="justify"/>
    </xf>
    <xf numFmtId="0" fontId="21" fillId="2" borderId="4" xfId="0" applyNumberFormat="1" applyFont="1" applyFill="1" applyBorder="1" applyAlignment="1" applyProtection="1">
      <alignment horizontal="center" vertical="top"/>
      <protection locked="0"/>
    </xf>
    <xf numFmtId="0" fontId="7" fillId="0" borderId="0" xfId="0" applyFont="1"/>
    <xf numFmtId="0" fontId="7" fillId="0" borderId="0" xfId="3" applyFont="1"/>
    <xf numFmtId="0" fontId="22" fillId="0" borderId="2" xfId="0" applyNumberFormat="1" applyFont="1" applyFill="1" applyBorder="1" applyAlignment="1" applyProtection="1">
      <alignment vertical="top" wrapText="1"/>
      <protection locked="0"/>
    </xf>
    <xf numFmtId="0" fontId="22" fillId="0" borderId="5" xfId="0" applyNumberFormat="1" applyFont="1" applyFill="1" applyBorder="1" applyAlignment="1" applyProtection="1">
      <alignment vertical="top" wrapText="1"/>
      <protection locked="0"/>
    </xf>
    <xf numFmtId="0" fontId="7" fillId="0" borderId="1" xfId="0" applyNumberFormat="1" applyFont="1" applyFill="1" applyBorder="1" applyAlignment="1" applyProtection="1">
      <alignment horizontal="center" vertical="top"/>
      <protection locked="0"/>
    </xf>
    <xf numFmtId="0" fontId="7" fillId="0" borderId="0" xfId="0" applyFont="1" applyFill="1"/>
    <xf numFmtId="0" fontId="7" fillId="0" borderId="0" xfId="3" applyFont="1" applyFill="1"/>
    <xf numFmtId="0" fontId="7" fillId="0" borderId="1" xfId="0" applyNumberFormat="1" applyFont="1" applyFill="1" applyBorder="1" applyAlignment="1" applyProtection="1">
      <alignment horizontal="left" vertical="center"/>
      <protection locked="0"/>
    </xf>
    <xf numFmtId="0" fontId="0" fillId="3" borderId="0" xfId="0" applyFill="1"/>
    <xf numFmtId="0" fontId="14" fillId="0" borderId="0" xfId="0" applyFont="1" applyFill="1"/>
    <xf numFmtId="0" fontId="23" fillId="0" borderId="0" xfId="0" applyFont="1"/>
    <xf numFmtId="0" fontId="23" fillId="2" borderId="0" xfId="0" applyFont="1" applyFill="1" applyBorder="1" applyAlignment="1" applyProtection="1">
      <alignment horizontal="center" vertical="center"/>
      <protection locked="0"/>
    </xf>
    <xf numFmtId="0" fontId="22" fillId="0" borderId="0" xfId="0" applyFont="1"/>
    <xf numFmtId="0" fontId="25" fillId="0" borderId="0" xfId="0" applyFont="1"/>
    <xf numFmtId="0" fontId="25" fillId="2" borderId="0" xfId="0" applyFont="1" applyFill="1" applyBorder="1" applyAlignment="1" applyProtection="1">
      <alignment horizontal="center" vertical="center"/>
      <protection locked="0"/>
    </xf>
    <xf numFmtId="0" fontId="28" fillId="0" borderId="0" xfId="0" applyFont="1"/>
    <xf numFmtId="0" fontId="25" fillId="2" borderId="0" xfId="0" applyFont="1" applyFill="1" applyBorder="1" applyAlignment="1" applyProtection="1">
      <alignment horizontal="left" vertical="center"/>
      <protection locked="0"/>
    </xf>
    <xf numFmtId="0" fontId="30" fillId="2" borderId="0" xfId="0" applyFont="1" applyFill="1" applyBorder="1" applyAlignment="1" applyProtection="1">
      <alignment horizontal="left" vertical="center"/>
      <protection locked="0"/>
    </xf>
    <xf numFmtId="0" fontId="30" fillId="2" borderId="0" xfId="0" applyFont="1" applyFill="1" applyBorder="1" applyAlignment="1" applyProtection="1">
      <alignment horizontal="left" vertical="top"/>
      <protection locked="0"/>
    </xf>
    <xf numFmtId="0" fontId="22" fillId="2" borderId="0" xfId="0"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31" fillId="0" borderId="0" xfId="0" applyFont="1"/>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xf numFmtId="0" fontId="0" fillId="0" borderId="0" xfId="0" applyProtection="1"/>
    <xf numFmtId="0" fontId="1" fillId="0" borderId="1" xfId="0" applyNumberFormat="1" applyFont="1" applyFill="1" applyBorder="1" applyAlignment="1" applyProtection="1">
      <alignment horizontal="center" vertical="center" textRotation="90" wrapText="1"/>
    </xf>
    <xf numFmtId="0" fontId="1" fillId="0" borderId="4" xfId="0" applyNumberFormat="1" applyFont="1" applyFill="1" applyBorder="1" applyAlignment="1" applyProtection="1">
      <alignment vertical="center"/>
    </xf>
    <xf numFmtId="0" fontId="1" fillId="0" borderId="6" xfId="0" applyNumberFormat="1" applyFont="1" applyFill="1" applyBorder="1" applyAlignment="1" applyProtection="1">
      <alignment vertical="center"/>
    </xf>
    <xf numFmtId="0" fontId="1" fillId="0" borderId="7" xfId="0" applyNumberFormat="1" applyFont="1" applyFill="1" applyBorder="1" applyAlignment="1" applyProtection="1">
      <alignment vertical="center"/>
    </xf>
    <xf numFmtId="0" fontId="1" fillId="0" borderId="8" xfId="0" applyNumberFormat="1" applyFont="1" applyFill="1" applyBorder="1" applyAlignment="1" applyProtection="1">
      <alignment horizontal="center" vertical="center" textRotation="90" wrapText="1"/>
    </xf>
    <xf numFmtId="0" fontId="1" fillId="0" borderId="0" xfId="0" applyFont="1" applyFill="1" applyBorder="1" applyAlignment="1" applyProtection="1">
      <alignment horizontal="center" vertical="center"/>
    </xf>
    <xf numFmtId="0" fontId="0" fillId="0" borderId="0" xfId="0" applyFill="1" applyProtection="1"/>
    <xf numFmtId="0" fontId="14" fillId="4" borderId="9" xfId="1" applyNumberFormat="1" applyFont="1" applyFill="1" applyBorder="1" applyAlignment="1" applyProtection="1">
      <alignment horizontal="center" vertical="center"/>
    </xf>
    <xf numFmtId="0" fontId="14" fillId="4" borderId="9" xfId="1"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xf>
    <xf numFmtId="0" fontId="1" fillId="0" borderId="9"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14" fillId="0" borderId="9" xfId="1" applyNumberFormat="1" applyFont="1" applyFill="1" applyBorder="1" applyAlignment="1" applyProtection="1">
      <alignment horizontal="center" vertical="center"/>
    </xf>
    <xf numFmtId="0" fontId="14" fillId="0" borderId="9" xfId="1"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center" vertical="center"/>
    </xf>
    <xf numFmtId="0" fontId="14" fillId="0" borderId="11"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xf>
    <xf numFmtId="0" fontId="14" fillId="0" borderId="0" xfId="0" applyFont="1" applyFill="1" applyProtection="1"/>
    <xf numFmtId="0" fontId="2" fillId="0" borderId="1" xfId="1"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left" vertical="center" wrapText="1"/>
    </xf>
    <xf numFmtId="0" fontId="1" fillId="0" borderId="12" xfId="0" applyNumberFormat="1" applyFont="1" applyFill="1" applyBorder="1" applyAlignment="1" applyProtection="1">
      <alignment horizontal="center" vertical="center"/>
    </xf>
    <xf numFmtId="0" fontId="1" fillId="0" borderId="13" xfId="0" applyNumberFormat="1" applyFont="1" applyFill="1" applyBorder="1" applyAlignment="1" applyProtection="1">
      <alignment horizontal="center" vertical="center"/>
    </xf>
    <xf numFmtId="0" fontId="1" fillId="0" borderId="14"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0" fontId="1" fillId="0" borderId="15"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left" vertical="center" wrapText="1"/>
    </xf>
    <xf numFmtId="0" fontId="1" fillId="4" borderId="9" xfId="0" applyNumberFormat="1" applyFont="1" applyFill="1" applyBorder="1" applyAlignment="1" applyProtection="1">
      <alignment horizontal="center" vertical="center"/>
    </xf>
    <xf numFmtId="0" fontId="14" fillId="5" borderId="9" xfId="0" applyNumberFormat="1" applyFont="1" applyFill="1" applyBorder="1" applyAlignment="1" applyProtection="1">
      <alignment horizontal="left" vertical="center" wrapText="1"/>
    </xf>
    <xf numFmtId="0" fontId="1" fillId="0" borderId="16" xfId="0" applyNumberFormat="1" applyFont="1" applyFill="1" applyBorder="1" applyAlignment="1" applyProtection="1">
      <alignment horizontal="center" vertical="center"/>
    </xf>
    <xf numFmtId="0" fontId="1" fillId="0" borderId="17" xfId="0" applyNumberFormat="1" applyFont="1" applyFill="1" applyBorder="1" applyAlignment="1" applyProtection="1">
      <alignment horizontal="center" vertical="center"/>
    </xf>
    <xf numFmtId="0" fontId="13" fillId="4" borderId="9" xfId="0" applyNumberFormat="1" applyFont="1" applyFill="1" applyBorder="1" applyAlignment="1" applyProtection="1">
      <alignment horizontal="left" vertical="center" wrapText="1"/>
    </xf>
    <xf numFmtId="0" fontId="2" fillId="2" borderId="1" xfId="1" applyNumberFormat="1" applyFont="1" applyFill="1" applyBorder="1" applyAlignment="1" applyProtection="1">
      <alignment horizontal="center" vertical="center"/>
    </xf>
    <xf numFmtId="0" fontId="2" fillId="6" borderId="9" xfId="1" applyNumberFormat="1" applyFont="1" applyFill="1" applyBorder="1" applyAlignment="1" applyProtection="1">
      <alignment horizontal="center" vertical="center"/>
    </xf>
    <xf numFmtId="0" fontId="2" fillId="6" borderId="1" xfId="1"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center" vertical="center"/>
    </xf>
    <xf numFmtId="0" fontId="2" fillId="0" borderId="13" xfId="1"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center" vertical="center"/>
    </xf>
    <xf numFmtId="0" fontId="2" fillId="0" borderId="2" xfId="1" applyNumberFormat="1" applyFont="1" applyBorder="1" applyAlignment="1" applyProtection="1">
      <alignment horizontal="center" vertical="center"/>
    </xf>
    <xf numFmtId="0" fontId="2" fillId="0" borderId="16" xfId="1" applyNumberFormat="1" applyFont="1" applyFill="1" applyBorder="1" applyAlignment="1" applyProtection="1">
      <alignment horizontal="left" vertical="center"/>
    </xf>
    <xf numFmtId="0" fontId="1" fillId="0" borderId="20" xfId="0" applyNumberFormat="1"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xf>
    <xf numFmtId="0" fontId="14" fillId="0" borderId="16" xfId="1" applyNumberFormat="1" applyFont="1" applyFill="1" applyBorder="1" applyAlignment="1" applyProtection="1">
      <alignment horizontal="left" vertical="center"/>
    </xf>
    <xf numFmtId="0" fontId="2" fillId="7" borderId="9" xfId="1" applyNumberFormat="1" applyFont="1" applyFill="1" applyBorder="1" applyAlignment="1" applyProtection="1">
      <alignment horizontal="center" vertical="center"/>
    </xf>
    <xf numFmtId="0" fontId="14" fillId="7" borderId="9" xfId="1"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2" fillId="0" borderId="1" xfId="1" applyNumberFormat="1" applyFont="1" applyBorder="1" applyAlignment="1" applyProtection="1">
      <alignment horizontal="center" vertical="center"/>
    </xf>
    <xf numFmtId="0" fontId="2" fillId="0" borderId="13" xfId="1" applyNumberFormat="1" applyFont="1" applyFill="1" applyBorder="1" applyAlignment="1" applyProtection="1">
      <alignment horizontal="left" vertical="center"/>
    </xf>
    <xf numFmtId="0" fontId="2" fillId="0" borderId="5" xfId="1" applyNumberFormat="1" applyFont="1" applyBorder="1" applyAlignment="1" applyProtection="1">
      <alignment horizontal="center" vertical="center"/>
    </xf>
    <xf numFmtId="0" fontId="2" fillId="8" borderId="9" xfId="1" applyNumberFormat="1" applyFont="1" applyFill="1" applyBorder="1" applyAlignment="1" applyProtection="1">
      <alignment horizontal="center" vertical="center"/>
    </xf>
    <xf numFmtId="0" fontId="14" fillId="8" borderId="9" xfId="1" applyNumberFormat="1" applyFont="1" applyFill="1" applyBorder="1" applyAlignment="1" applyProtection="1">
      <alignment horizontal="left" vertical="center" wrapText="1"/>
    </xf>
    <xf numFmtId="0" fontId="2" fillId="9" borderId="9" xfId="1" applyNumberFormat="1" applyFont="1" applyFill="1" applyBorder="1" applyAlignment="1" applyProtection="1">
      <alignment horizontal="center" vertical="center"/>
    </xf>
    <xf numFmtId="0" fontId="14" fillId="9" borderId="9" xfId="1" applyNumberFormat="1" applyFont="1" applyFill="1" applyBorder="1" applyAlignment="1" applyProtection="1">
      <alignment horizontal="left" vertical="center" wrapText="1"/>
    </xf>
    <xf numFmtId="0" fontId="14" fillId="0" borderId="20" xfId="1" applyNumberFormat="1" applyFont="1" applyFill="1" applyBorder="1" applyAlignment="1" applyProtection="1">
      <alignment horizontal="left" vertical="center"/>
    </xf>
    <xf numFmtId="0" fontId="2" fillId="10" borderId="9" xfId="1" applyNumberFormat="1" applyFont="1" applyFill="1" applyBorder="1" applyAlignment="1" applyProtection="1">
      <alignment horizontal="center" vertical="center"/>
    </xf>
    <xf numFmtId="0" fontId="2" fillId="10" borderId="11" xfId="1"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xf>
    <xf numFmtId="0" fontId="1" fillId="0" borderId="23" xfId="0" applyNumberFormat="1" applyFont="1" applyFill="1" applyBorder="1" applyAlignment="1" applyProtection="1">
      <alignment horizontal="center" vertical="center"/>
    </xf>
    <xf numFmtId="0" fontId="0" fillId="0" borderId="7" xfId="0" applyFill="1" applyBorder="1" applyProtection="1"/>
    <xf numFmtId="0" fontId="2" fillId="0" borderId="3" xfId="1" applyNumberFormat="1" applyFont="1" applyBorder="1" applyAlignment="1" applyProtection="1">
      <alignment horizontal="center" vertical="center"/>
    </xf>
    <xf numFmtId="0" fontId="14" fillId="0" borderId="22" xfId="1" applyNumberFormat="1" applyFont="1" applyFill="1" applyBorder="1" applyAlignment="1" applyProtection="1">
      <alignment horizontal="left" vertical="center"/>
    </xf>
    <xf numFmtId="0" fontId="0" fillId="0" borderId="0" xfId="0" applyFill="1" applyBorder="1" applyProtection="1"/>
    <xf numFmtId="0" fontId="1" fillId="0" borderId="9" xfId="0" applyNumberFormat="1" applyFont="1" applyFill="1" applyBorder="1" applyAlignment="1" applyProtection="1">
      <alignment horizontal="left" vertical="center" wrapText="1"/>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24" xfId="0" applyNumberFormat="1" applyFont="1" applyFill="1" applyBorder="1" applyAlignment="1" applyProtection="1">
      <alignment horizontal="center" vertical="center"/>
    </xf>
    <xf numFmtId="0" fontId="1" fillId="0" borderId="25" xfId="0" applyNumberFormat="1" applyFont="1" applyFill="1" applyBorder="1" applyAlignment="1" applyProtection="1">
      <alignment horizontal="center" vertical="center"/>
    </xf>
    <xf numFmtId="0" fontId="1" fillId="0" borderId="26" xfId="0" applyNumberFormat="1" applyFont="1" applyFill="1" applyBorder="1" applyAlignment="1" applyProtection="1">
      <alignment horizontal="center" vertical="center"/>
    </xf>
    <xf numFmtId="0" fontId="1" fillId="0" borderId="27" xfId="0" applyNumberFormat="1" applyFont="1" applyFill="1" applyBorder="1" applyAlignment="1" applyProtection="1">
      <alignment horizontal="left" vertical="center" wrapText="1"/>
    </xf>
    <xf numFmtId="0" fontId="1" fillId="11" borderId="28" xfId="0" applyNumberFormat="1" applyFont="1" applyFill="1" applyBorder="1" applyAlignment="1" applyProtection="1">
      <alignment horizontal="center" vertical="center"/>
    </xf>
    <xf numFmtId="0" fontId="15" fillId="11" borderId="28"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textRotation="90" wrapText="1"/>
    </xf>
    <xf numFmtId="0" fontId="2" fillId="0" borderId="1" xfId="0" applyNumberFormat="1" applyFont="1" applyFill="1" applyBorder="1" applyAlignment="1" applyProtection="1">
      <alignment horizontal="center" vertical="center" textRotation="90" wrapText="1"/>
    </xf>
    <xf numFmtId="0" fontId="14" fillId="12" borderId="10" xfId="0" applyNumberFormat="1" applyFont="1" applyFill="1" applyBorder="1" applyAlignment="1" applyProtection="1">
      <alignment horizontal="center" vertical="center" wrapText="1"/>
    </xf>
    <xf numFmtId="0" fontId="1" fillId="12" borderId="10" xfId="0" applyNumberFormat="1" applyFont="1" applyFill="1" applyBorder="1" applyAlignment="1" applyProtection="1">
      <alignment horizontal="center" vertical="center"/>
    </xf>
    <xf numFmtId="0" fontId="1" fillId="12" borderId="9" xfId="0" applyNumberFormat="1" applyFont="1" applyFill="1" applyBorder="1" applyAlignment="1" applyProtection="1">
      <alignment horizontal="center" vertical="center"/>
    </xf>
    <xf numFmtId="0" fontId="1" fillId="12" borderId="11" xfId="0" applyNumberFormat="1" applyFont="1" applyFill="1" applyBorder="1" applyAlignment="1" applyProtection="1">
      <alignment horizontal="center" vertical="center"/>
    </xf>
    <xf numFmtId="0" fontId="14" fillId="12" borderId="10" xfId="0" applyNumberFormat="1" applyFont="1" applyFill="1" applyBorder="1" applyAlignment="1" applyProtection="1">
      <alignment horizontal="center" vertical="center"/>
    </xf>
    <xf numFmtId="0" fontId="14" fillId="12" borderId="9" xfId="0" applyNumberFormat="1" applyFont="1" applyFill="1" applyBorder="1" applyAlignment="1" applyProtection="1">
      <alignment horizontal="center" vertical="center"/>
    </xf>
    <xf numFmtId="0" fontId="14" fillId="12" borderId="11" xfId="0" applyNumberFormat="1" applyFont="1" applyFill="1" applyBorder="1" applyAlignment="1" applyProtection="1">
      <alignment horizontal="center" vertical="center"/>
    </xf>
    <xf numFmtId="0" fontId="1" fillId="12" borderId="12" xfId="0" applyNumberFormat="1" applyFont="1" applyFill="1" applyBorder="1" applyAlignment="1" applyProtection="1">
      <alignment horizontal="center" vertical="center"/>
    </xf>
    <xf numFmtId="0" fontId="1" fillId="12" borderId="1" xfId="0" applyNumberFormat="1" applyFont="1" applyFill="1" applyBorder="1" applyAlignment="1" applyProtection="1">
      <alignment horizontal="center" vertical="center"/>
    </xf>
    <xf numFmtId="0" fontId="1" fillId="12" borderId="13" xfId="0" applyNumberFormat="1" applyFont="1" applyFill="1" applyBorder="1" applyAlignment="1" applyProtection="1">
      <alignment horizontal="center" vertical="center"/>
    </xf>
    <xf numFmtId="0" fontId="14" fillId="12" borderId="29" xfId="0" applyNumberFormat="1" applyFont="1" applyFill="1" applyBorder="1" applyAlignment="1" applyProtection="1">
      <alignment horizontal="center" vertical="center"/>
    </xf>
    <xf numFmtId="0" fontId="14" fillId="12" borderId="30" xfId="0" applyNumberFormat="1" applyFont="1" applyFill="1" applyBorder="1" applyAlignment="1" applyProtection="1">
      <alignment horizontal="center" vertical="center"/>
    </xf>
    <xf numFmtId="0" fontId="14" fillId="12" borderId="31" xfId="0" applyNumberFormat="1" applyFont="1" applyFill="1" applyBorder="1" applyAlignment="1" applyProtection="1">
      <alignment horizontal="center" vertical="center"/>
    </xf>
    <xf numFmtId="0" fontId="1" fillId="12" borderId="15" xfId="0" applyNumberFormat="1" applyFont="1" applyFill="1" applyBorder="1" applyAlignment="1" applyProtection="1">
      <alignment horizontal="center" vertical="center"/>
    </xf>
    <xf numFmtId="0" fontId="1" fillId="12" borderId="8" xfId="0" applyNumberFormat="1" applyFont="1" applyFill="1" applyBorder="1" applyAlignment="1" applyProtection="1">
      <alignment horizontal="center" vertical="center"/>
    </xf>
    <xf numFmtId="0" fontId="1" fillId="12" borderId="32" xfId="0" applyNumberFormat="1" applyFont="1" applyFill="1" applyBorder="1" applyAlignment="1" applyProtection="1">
      <alignment horizontal="center" vertical="center"/>
    </xf>
    <xf numFmtId="0" fontId="1" fillId="12" borderId="17" xfId="0" applyNumberFormat="1" applyFont="1" applyFill="1" applyBorder="1" applyAlignment="1" applyProtection="1">
      <alignment horizontal="center" vertical="center"/>
    </xf>
    <xf numFmtId="0" fontId="1" fillId="12" borderId="2" xfId="0" applyNumberFormat="1" applyFont="1" applyFill="1" applyBorder="1" applyAlignment="1" applyProtection="1">
      <alignment horizontal="center" vertical="center"/>
    </xf>
    <xf numFmtId="0" fontId="1" fillId="12" borderId="16" xfId="0" applyNumberFormat="1" applyFont="1" applyFill="1" applyBorder="1" applyAlignment="1" applyProtection="1">
      <alignment horizontal="center" vertical="center"/>
    </xf>
    <xf numFmtId="0" fontId="14" fillId="12" borderId="33" xfId="0" applyNumberFormat="1" applyFont="1" applyFill="1" applyBorder="1" applyAlignment="1" applyProtection="1">
      <alignment horizontal="center" vertical="center" wrapText="1"/>
    </xf>
    <xf numFmtId="0" fontId="14" fillId="12" borderId="33" xfId="0" applyNumberFormat="1" applyFont="1" applyFill="1" applyBorder="1" applyAlignment="1" applyProtection="1">
      <alignment horizontal="center" vertical="center"/>
    </xf>
    <xf numFmtId="0" fontId="1" fillId="12" borderId="7" xfId="0" applyNumberFormat="1" applyFont="1" applyFill="1" applyBorder="1" applyAlignment="1" applyProtection="1">
      <alignment horizontal="center" vertical="center"/>
    </xf>
    <xf numFmtId="0" fontId="1" fillId="12" borderId="34" xfId="0" applyNumberFormat="1" applyFont="1" applyFill="1" applyBorder="1" applyAlignment="1" applyProtection="1">
      <alignment horizontal="center" vertical="center"/>
    </xf>
    <xf numFmtId="0" fontId="1" fillId="12" borderId="5" xfId="0" applyNumberFormat="1" applyFont="1" applyFill="1" applyBorder="1" applyAlignment="1" applyProtection="1">
      <alignment horizontal="center" vertical="center"/>
    </xf>
    <xf numFmtId="0" fontId="1" fillId="12" borderId="3" xfId="0" applyNumberFormat="1" applyFont="1" applyFill="1" applyBorder="1" applyAlignment="1" applyProtection="1">
      <alignment horizontal="center" vertical="center"/>
    </xf>
    <xf numFmtId="0" fontId="1" fillId="12" borderId="20" xfId="0" applyNumberFormat="1" applyFont="1" applyFill="1" applyBorder="1" applyAlignment="1" applyProtection="1">
      <alignment horizontal="center" vertical="center"/>
    </xf>
    <xf numFmtId="0" fontId="1" fillId="12" borderId="35" xfId="0" applyNumberFormat="1" applyFont="1" applyFill="1" applyBorder="1" applyAlignment="1" applyProtection="1">
      <alignment horizontal="center" vertical="center"/>
    </xf>
    <xf numFmtId="0" fontId="14" fillId="12" borderId="36" xfId="0" applyNumberFormat="1" applyFont="1" applyFill="1" applyBorder="1" applyAlignment="1" applyProtection="1">
      <alignment horizontal="center" vertical="center"/>
    </xf>
    <xf numFmtId="0" fontId="1" fillId="12" borderId="37" xfId="0" applyNumberFormat="1" applyFont="1" applyFill="1" applyBorder="1" applyAlignment="1" applyProtection="1">
      <alignment horizontal="center" vertical="center"/>
    </xf>
    <xf numFmtId="0" fontId="1" fillId="12" borderId="38" xfId="0" applyNumberFormat="1" applyFont="1" applyFill="1" applyBorder="1" applyAlignment="1" applyProtection="1">
      <alignment horizontal="center" vertical="center"/>
    </xf>
    <xf numFmtId="0" fontId="1" fillId="12" borderId="36" xfId="0" applyNumberFormat="1" applyFont="1" applyFill="1" applyBorder="1" applyAlignment="1" applyProtection="1">
      <alignment horizontal="center" vertical="center"/>
    </xf>
    <xf numFmtId="0" fontId="1" fillId="12" borderId="39" xfId="0" applyNumberFormat="1" applyFont="1" applyFill="1" applyBorder="1" applyAlignment="1" applyProtection="1">
      <alignment horizontal="center" vertical="center"/>
    </xf>
    <xf numFmtId="0" fontId="1" fillId="12" borderId="22" xfId="0" applyNumberFormat="1" applyFont="1" applyFill="1" applyBorder="1" applyAlignment="1" applyProtection="1">
      <alignment horizontal="center" vertical="center"/>
    </xf>
    <xf numFmtId="0" fontId="1" fillId="12" borderId="40" xfId="0" applyNumberFormat="1" applyFont="1" applyFill="1" applyBorder="1" applyAlignment="1" applyProtection="1">
      <alignment horizontal="center" vertical="center"/>
    </xf>
    <xf numFmtId="0" fontId="1" fillId="12" borderId="41" xfId="0" applyNumberFormat="1" applyFont="1" applyFill="1" applyBorder="1" applyAlignment="1" applyProtection="1">
      <alignment horizontal="center" vertical="center"/>
    </xf>
    <xf numFmtId="0" fontId="1" fillId="12" borderId="10" xfId="0" applyNumberFormat="1" applyFont="1" applyFill="1" applyBorder="1" applyAlignment="1" applyProtection="1">
      <alignment horizontal="center" vertical="center" wrapText="1"/>
    </xf>
    <xf numFmtId="0" fontId="1" fillId="12" borderId="42" xfId="0" applyNumberFormat="1" applyFont="1" applyFill="1" applyBorder="1" applyAlignment="1" applyProtection="1">
      <alignment horizontal="center" vertical="center" wrapText="1"/>
    </xf>
    <xf numFmtId="0" fontId="1" fillId="12" borderId="12" xfId="0" applyNumberFormat="1" applyFont="1" applyFill="1" applyBorder="1" applyAlignment="1" applyProtection="1">
      <alignment horizontal="center" vertical="center" wrapText="1"/>
    </xf>
    <xf numFmtId="0" fontId="1" fillId="12" borderId="4" xfId="0" applyNumberFormat="1" applyFont="1" applyFill="1" applyBorder="1" applyAlignment="1" applyProtection="1">
      <alignment horizontal="center" vertical="center" wrapText="1"/>
    </xf>
    <xf numFmtId="0" fontId="14" fillId="11" borderId="10" xfId="0" applyNumberFormat="1" applyFont="1" applyFill="1" applyBorder="1" applyAlignment="1" applyProtection="1">
      <alignment horizontal="center" vertical="center" wrapText="1"/>
    </xf>
    <xf numFmtId="0" fontId="14" fillId="11" borderId="9" xfId="0" applyNumberFormat="1" applyFont="1" applyFill="1" applyBorder="1" applyAlignment="1" applyProtection="1">
      <alignment horizontal="center" vertical="center"/>
    </xf>
    <xf numFmtId="172" fontId="32" fillId="11" borderId="1" xfId="0" applyNumberFormat="1" applyFont="1" applyFill="1" applyBorder="1" applyAlignment="1" applyProtection="1">
      <alignment horizontal="center" vertical="center"/>
    </xf>
    <xf numFmtId="172" fontId="32" fillId="11" borderId="12" xfId="0" applyNumberFormat="1" applyFont="1" applyFill="1" applyBorder="1" applyAlignment="1" applyProtection="1">
      <alignment horizontal="center" vertical="center"/>
    </xf>
    <xf numFmtId="0" fontId="14" fillId="11" borderId="30" xfId="0" applyNumberFormat="1" applyFont="1" applyFill="1" applyBorder="1" applyAlignment="1" applyProtection="1">
      <alignment horizontal="center" vertical="center"/>
    </xf>
    <xf numFmtId="0" fontId="32" fillId="13" borderId="1" xfId="0" applyNumberFormat="1" applyFont="1" applyFill="1" applyBorder="1" applyAlignment="1" applyProtection="1">
      <alignment horizontal="center" vertical="center"/>
      <protection locked="0"/>
    </xf>
    <xf numFmtId="0" fontId="32" fillId="13" borderId="8" xfId="0" applyNumberFormat="1" applyFont="1" applyFill="1" applyBorder="1" applyAlignment="1" applyProtection="1">
      <alignment horizontal="center" vertical="center"/>
      <protection locked="0"/>
    </xf>
    <xf numFmtId="0" fontId="32" fillId="13" borderId="9" xfId="0" applyNumberFormat="1" applyFont="1" applyFill="1" applyBorder="1" applyAlignment="1" applyProtection="1">
      <alignment horizontal="center" vertical="center"/>
      <protection locked="0"/>
    </xf>
    <xf numFmtId="0" fontId="32" fillId="13" borderId="28" xfId="0" applyNumberFormat="1" applyFont="1" applyFill="1" applyBorder="1" applyAlignment="1" applyProtection="1">
      <alignment horizontal="center" vertical="center"/>
      <protection locked="0"/>
    </xf>
    <xf numFmtId="0" fontId="32" fillId="13" borderId="27" xfId="0" applyNumberFormat="1" applyFont="1" applyFill="1" applyBorder="1" applyAlignment="1" applyProtection="1">
      <alignment horizontal="center" vertical="center"/>
      <protection locked="0"/>
    </xf>
    <xf numFmtId="0" fontId="14" fillId="11" borderId="43" xfId="0" applyNumberFormat="1" applyFont="1" applyFill="1" applyBorder="1" applyAlignment="1" applyProtection="1">
      <alignment horizontal="center" vertical="center"/>
    </xf>
    <xf numFmtId="0" fontId="14" fillId="11" borderId="29" xfId="0" applyNumberFormat="1" applyFont="1" applyFill="1" applyBorder="1" applyAlignment="1" applyProtection="1">
      <alignment horizontal="center" vertical="center"/>
    </xf>
    <xf numFmtId="0" fontId="1" fillId="11" borderId="1" xfId="0" applyNumberFormat="1" applyFont="1" applyFill="1" applyBorder="1" applyAlignment="1" applyProtection="1">
      <alignment horizontal="center" vertical="center"/>
    </xf>
    <xf numFmtId="0" fontId="1" fillId="11" borderId="12" xfId="0" applyNumberFormat="1" applyFont="1" applyFill="1" applyBorder="1" applyAlignment="1" applyProtection="1">
      <alignment horizontal="center" vertical="center"/>
    </xf>
    <xf numFmtId="0" fontId="14" fillId="13" borderId="10" xfId="0" applyNumberFormat="1" applyFont="1" applyFill="1" applyBorder="1" applyAlignment="1" applyProtection="1">
      <alignment horizontal="center" vertical="center" wrapText="1"/>
      <protection locked="0"/>
    </xf>
    <xf numFmtId="0" fontId="14" fillId="13" borderId="9" xfId="0" applyNumberFormat="1" applyFont="1" applyFill="1" applyBorder="1" applyAlignment="1" applyProtection="1">
      <alignment horizontal="center" vertical="center" wrapText="1"/>
      <protection locked="0"/>
    </xf>
    <xf numFmtId="0" fontId="1" fillId="13" borderId="12" xfId="0" applyNumberFormat="1" applyFont="1" applyFill="1" applyBorder="1" applyAlignment="1" applyProtection="1">
      <alignment horizontal="center" vertical="center" wrapText="1"/>
      <protection locked="0"/>
    </xf>
    <xf numFmtId="0" fontId="1" fillId="13" borderId="1" xfId="0" applyNumberFormat="1" applyFont="1" applyFill="1" applyBorder="1" applyAlignment="1" applyProtection="1">
      <alignment horizontal="center" vertical="center" wrapText="1"/>
      <protection locked="0"/>
    </xf>
    <xf numFmtId="0" fontId="1" fillId="13" borderId="17" xfId="0" applyNumberFormat="1" applyFont="1" applyFill="1" applyBorder="1" applyAlignment="1" applyProtection="1">
      <alignment horizontal="center" vertical="center" wrapText="1"/>
      <protection locked="0"/>
    </xf>
    <xf numFmtId="0" fontId="1" fillId="13" borderId="2" xfId="0" applyNumberFormat="1" applyFont="1" applyFill="1" applyBorder="1" applyAlignment="1" applyProtection="1">
      <alignment horizontal="center" vertical="center" wrapText="1"/>
      <protection locked="0"/>
    </xf>
    <xf numFmtId="0" fontId="15" fillId="13" borderId="2" xfId="0" applyNumberFormat="1" applyFont="1" applyFill="1" applyBorder="1" applyAlignment="1" applyProtection="1">
      <alignment horizontal="center" vertical="center" wrapText="1"/>
      <protection locked="0"/>
    </xf>
    <xf numFmtId="0" fontId="0" fillId="13" borderId="0" xfId="0" applyFill="1" applyProtection="1">
      <protection locked="0"/>
    </xf>
    <xf numFmtId="0" fontId="0" fillId="13" borderId="1" xfId="0" applyFill="1" applyBorder="1" applyProtection="1">
      <protection locked="0"/>
    </xf>
    <xf numFmtId="49" fontId="1" fillId="13" borderId="1" xfId="0" applyNumberFormat="1" applyFont="1" applyFill="1" applyBorder="1" applyAlignment="1" applyProtection="1">
      <alignment horizontal="center" vertical="center" wrapText="1"/>
      <protection locked="0"/>
    </xf>
    <xf numFmtId="0" fontId="14" fillId="11" borderId="33" xfId="0" applyNumberFormat="1" applyFont="1" applyFill="1" applyBorder="1" applyAlignment="1" applyProtection="1">
      <alignment horizontal="center" vertical="center" wrapText="1"/>
    </xf>
    <xf numFmtId="0" fontId="14" fillId="11" borderId="33" xfId="0" applyNumberFormat="1" applyFont="1" applyFill="1" applyBorder="1" applyAlignment="1" applyProtection="1">
      <alignment horizontal="center" vertical="center"/>
    </xf>
    <xf numFmtId="0" fontId="14" fillId="11" borderId="2" xfId="0" applyNumberFormat="1" applyFont="1" applyFill="1" applyBorder="1" applyAlignment="1" applyProtection="1">
      <alignment horizontal="center" vertical="center"/>
    </xf>
    <xf numFmtId="0" fontId="14" fillId="11" borderId="5" xfId="0" applyNumberFormat="1" applyFont="1" applyFill="1" applyBorder="1" applyAlignment="1" applyProtection="1">
      <alignment horizontal="center" vertical="center"/>
    </xf>
    <xf numFmtId="0" fontId="15" fillId="13" borderId="40" xfId="0" applyNumberFormat="1" applyFont="1" applyFill="1" applyBorder="1" applyAlignment="1" applyProtection="1">
      <alignment horizontal="center" vertical="center" wrapText="1"/>
      <protection locked="0"/>
    </xf>
    <xf numFmtId="0" fontId="15" fillId="13" borderId="17" xfId="0" applyNumberFormat="1" applyFont="1" applyFill="1" applyBorder="1" applyAlignment="1" applyProtection="1">
      <alignment horizontal="center" vertical="center" wrapText="1"/>
      <protection locked="0"/>
    </xf>
    <xf numFmtId="0" fontId="15" fillId="13" borderId="25" xfId="0" applyNumberFormat="1" applyFont="1" applyFill="1" applyBorder="1" applyAlignment="1" applyProtection="1">
      <alignment horizontal="center" vertical="center" wrapText="1"/>
      <protection locked="0"/>
    </xf>
    <xf numFmtId="0" fontId="1" fillId="12" borderId="4" xfId="0" applyNumberFormat="1" applyFont="1" applyFill="1" applyBorder="1" applyAlignment="1" applyProtection="1">
      <alignment horizontal="center" vertical="center"/>
    </xf>
    <xf numFmtId="0" fontId="1" fillId="11" borderId="9" xfId="0" applyNumberFormat="1" applyFont="1" applyFill="1" applyBorder="1" applyAlignment="1" applyProtection="1">
      <alignment horizontal="center" vertical="center"/>
    </xf>
    <xf numFmtId="0" fontId="16" fillId="11" borderId="42" xfId="0" applyNumberFormat="1" applyFont="1" applyFill="1" applyBorder="1" applyAlignment="1" applyProtection="1">
      <alignment horizontal="center" vertical="center" wrapText="1"/>
    </xf>
    <xf numFmtId="0" fontId="17" fillId="11" borderId="22" xfId="0" applyNumberFormat="1" applyFont="1" applyFill="1" applyBorder="1" applyAlignment="1" applyProtection="1">
      <alignment horizontal="center" vertical="center" wrapText="1"/>
    </xf>
    <xf numFmtId="0" fontId="16" fillId="11" borderId="22" xfId="0" applyNumberFormat="1" applyFont="1" applyFill="1" applyBorder="1" applyAlignment="1" applyProtection="1">
      <alignment horizontal="center" vertical="center" wrapText="1"/>
    </xf>
    <xf numFmtId="0" fontId="15" fillId="11" borderId="42" xfId="0" applyNumberFormat="1" applyFont="1" applyFill="1" applyBorder="1" applyAlignment="1" applyProtection="1">
      <alignment horizontal="center" vertical="center" wrapText="1"/>
    </xf>
    <xf numFmtId="0" fontId="15" fillId="11" borderId="4" xfId="0" applyNumberFormat="1" applyFont="1" applyFill="1" applyBorder="1" applyAlignment="1" applyProtection="1">
      <alignment horizontal="center" vertical="center" wrapText="1"/>
    </xf>
    <xf numFmtId="0" fontId="14" fillId="11" borderId="44" xfId="0" applyNumberFormat="1" applyFont="1" applyFill="1" applyBorder="1" applyAlignment="1" applyProtection="1">
      <alignment vertical="center" wrapText="1"/>
    </xf>
    <xf numFmtId="0" fontId="14" fillId="11" borderId="42" xfId="0" applyNumberFormat="1" applyFont="1" applyFill="1" applyBorder="1" applyAlignment="1" applyProtection="1">
      <alignment horizontal="center" vertical="center" wrapText="1"/>
    </xf>
    <xf numFmtId="0" fontId="1" fillId="11" borderId="44" xfId="0" applyNumberFormat="1" applyFont="1" applyFill="1" applyBorder="1" applyAlignment="1" applyProtection="1">
      <alignment vertical="center" wrapText="1"/>
    </xf>
    <xf numFmtId="0" fontId="1" fillId="11" borderId="42" xfId="0" applyNumberFormat="1" applyFont="1" applyFill="1" applyBorder="1" applyAlignment="1" applyProtection="1">
      <alignment horizontal="center" vertical="center" wrapText="1"/>
    </xf>
    <xf numFmtId="0" fontId="1" fillId="11" borderId="45" xfId="0" applyNumberFormat="1" applyFont="1" applyFill="1" applyBorder="1" applyAlignment="1" applyProtection="1">
      <alignment vertical="center" wrapText="1"/>
    </xf>
    <xf numFmtId="0" fontId="14" fillId="11" borderId="22" xfId="0" applyNumberFormat="1" applyFont="1" applyFill="1" applyBorder="1" applyAlignment="1" applyProtection="1">
      <alignment horizontal="center" vertical="center" wrapText="1"/>
    </xf>
    <xf numFmtId="0" fontId="1" fillId="11" borderId="46" xfId="0" applyNumberFormat="1" applyFont="1" applyFill="1" applyBorder="1" applyAlignment="1" applyProtection="1">
      <alignment horizontal="center" vertical="center" wrapText="1"/>
    </xf>
    <xf numFmtId="0" fontId="1" fillId="11" borderId="4" xfId="0" applyNumberFormat="1" applyFont="1" applyFill="1" applyBorder="1" applyAlignment="1" applyProtection="1">
      <alignment horizontal="center" vertical="center" wrapText="1"/>
    </xf>
    <xf numFmtId="0" fontId="1" fillId="11" borderId="2" xfId="0" applyNumberFormat="1" applyFont="1" applyFill="1" applyBorder="1" applyAlignment="1" applyProtection="1">
      <alignment horizontal="center" vertical="center"/>
    </xf>
    <xf numFmtId="0" fontId="1" fillId="11" borderId="47" xfId="0" applyNumberFormat="1" applyFont="1" applyFill="1" applyBorder="1" applyAlignment="1" applyProtection="1">
      <alignment vertical="center" wrapText="1"/>
    </xf>
    <xf numFmtId="0" fontId="1" fillId="11" borderId="48" xfId="0" applyNumberFormat="1" applyFont="1" applyFill="1" applyBorder="1" applyAlignment="1" applyProtection="1">
      <alignment vertical="center" wrapText="1"/>
    </xf>
    <xf numFmtId="0" fontId="14" fillId="11" borderId="1" xfId="0" applyNumberFormat="1" applyFont="1" applyFill="1" applyBorder="1" applyAlignment="1" applyProtection="1">
      <alignment vertical="center" wrapText="1"/>
    </xf>
    <xf numFmtId="0" fontId="14" fillId="11" borderId="49" xfId="0" applyNumberFormat="1" applyFont="1" applyFill="1" applyBorder="1" applyAlignment="1" applyProtection="1">
      <alignment vertical="center" wrapText="1"/>
    </xf>
    <xf numFmtId="0" fontId="1" fillId="11" borderId="49" xfId="0" applyNumberFormat="1" applyFont="1" applyFill="1" applyBorder="1" applyAlignment="1" applyProtection="1">
      <alignment vertical="center" wrapText="1"/>
    </xf>
    <xf numFmtId="0" fontId="1" fillId="11" borderId="22" xfId="0" applyNumberFormat="1" applyFont="1" applyFill="1" applyBorder="1" applyAlignment="1" applyProtection="1">
      <alignment horizontal="center" vertical="center" wrapText="1"/>
    </xf>
    <xf numFmtId="0" fontId="14" fillId="11" borderId="26" xfId="0" applyNumberFormat="1" applyFont="1" applyFill="1" applyBorder="1" applyAlignment="1" applyProtection="1">
      <alignment horizontal="center" vertical="center" wrapText="1"/>
    </xf>
    <xf numFmtId="0" fontId="14" fillId="11" borderId="50" xfId="0" applyNumberFormat="1" applyFont="1" applyFill="1" applyBorder="1" applyAlignment="1" applyProtection="1">
      <alignment horizontal="center" vertical="center" wrapText="1"/>
    </xf>
    <xf numFmtId="172" fontId="32" fillId="13" borderId="1" xfId="0" applyNumberFormat="1" applyFont="1" applyFill="1" applyBorder="1" applyAlignment="1" applyProtection="1">
      <alignment horizontal="center" vertical="center"/>
      <protection locked="0"/>
    </xf>
    <xf numFmtId="0" fontId="32" fillId="13" borderId="13" xfId="0" applyNumberFormat="1" applyFont="1" applyFill="1" applyBorder="1" applyAlignment="1" applyProtection="1">
      <alignment horizontal="center" vertical="center"/>
      <protection locked="0"/>
    </xf>
    <xf numFmtId="172" fontId="32" fillId="13" borderId="8" xfId="0" applyNumberFormat="1" applyFont="1" applyFill="1" applyBorder="1" applyAlignment="1" applyProtection="1">
      <alignment horizontal="center" vertical="center"/>
      <protection locked="0"/>
    </xf>
    <xf numFmtId="0" fontId="32" fillId="13" borderId="32" xfId="0" applyNumberFormat="1" applyFont="1" applyFill="1" applyBorder="1" applyAlignment="1" applyProtection="1">
      <alignment horizontal="center" vertical="center"/>
      <protection locked="0"/>
    </xf>
    <xf numFmtId="0" fontId="32" fillId="13" borderId="7" xfId="0" applyNumberFormat="1" applyFont="1" applyFill="1" applyBorder="1" applyAlignment="1" applyProtection="1">
      <alignment horizontal="center" vertical="center"/>
      <protection locked="0"/>
    </xf>
    <xf numFmtId="0" fontId="32" fillId="13" borderId="5" xfId="0" applyNumberFormat="1" applyFont="1" applyFill="1" applyBorder="1" applyAlignment="1" applyProtection="1">
      <alignment horizontal="center" vertical="center"/>
      <protection locked="0"/>
    </xf>
    <xf numFmtId="0" fontId="1" fillId="12" borderId="21" xfId="0" applyNumberFormat="1" applyFont="1" applyFill="1" applyBorder="1" applyAlignment="1" applyProtection="1">
      <alignment horizontal="center" vertical="center"/>
    </xf>
    <xf numFmtId="0" fontId="1" fillId="0" borderId="27" xfId="0" applyNumberFormat="1" applyFont="1" applyFill="1" applyBorder="1" applyAlignment="1" applyProtection="1">
      <alignment horizontal="center" vertical="center"/>
    </xf>
    <xf numFmtId="0" fontId="14" fillId="0" borderId="27" xfId="0" applyNumberFormat="1" applyFont="1" applyFill="1" applyBorder="1" applyAlignment="1" applyProtection="1">
      <alignment horizontal="left" vertical="center" wrapText="1"/>
    </xf>
    <xf numFmtId="0" fontId="14" fillId="11" borderId="51" xfId="0" applyNumberFormat="1" applyFont="1" applyFill="1" applyBorder="1" applyAlignment="1" applyProtection="1">
      <alignment horizontal="center" vertical="center" wrapText="1"/>
    </xf>
    <xf numFmtId="0" fontId="14" fillId="12" borderId="51" xfId="0" applyNumberFormat="1" applyFont="1" applyFill="1" applyBorder="1" applyAlignment="1" applyProtection="1">
      <alignment horizontal="center" vertical="center" wrapText="1"/>
    </xf>
    <xf numFmtId="0" fontId="1" fillId="0" borderId="51" xfId="0" applyNumberFormat="1" applyFont="1" applyFill="1" applyBorder="1" applyAlignment="1" applyProtection="1">
      <alignment horizontal="center" vertical="center"/>
    </xf>
    <xf numFmtId="0" fontId="1" fillId="0" borderId="41" xfId="0" applyNumberFormat="1" applyFont="1" applyFill="1" applyBorder="1" applyAlignment="1" applyProtection="1">
      <alignment horizontal="center" vertical="center"/>
    </xf>
    <xf numFmtId="0" fontId="2" fillId="0" borderId="28" xfId="1" applyNumberFormat="1" applyFont="1" applyFill="1" applyBorder="1" applyAlignment="1" applyProtection="1">
      <alignment horizontal="center" vertical="center"/>
    </xf>
    <xf numFmtId="172" fontId="32" fillId="11" borderId="28" xfId="0" applyNumberFormat="1" applyFont="1" applyFill="1" applyBorder="1" applyAlignment="1" applyProtection="1">
      <alignment horizontal="center" vertical="center"/>
    </xf>
    <xf numFmtId="0" fontId="1" fillId="12" borderId="28" xfId="0" applyNumberFormat="1" applyFont="1" applyFill="1" applyBorder="1" applyAlignment="1" applyProtection="1">
      <alignment horizontal="center" vertical="center"/>
    </xf>
    <xf numFmtId="0" fontId="1" fillId="0" borderId="28" xfId="0" applyNumberFormat="1" applyFont="1" applyFill="1" applyBorder="1" applyAlignment="1" applyProtection="1">
      <alignment horizontal="center" vertical="center"/>
    </xf>
    <xf numFmtId="172" fontId="32" fillId="11" borderId="25" xfId="0" applyNumberFormat="1" applyFont="1" applyFill="1" applyBorder="1" applyAlignment="1" applyProtection="1">
      <alignment horizontal="center" vertical="center"/>
    </xf>
    <xf numFmtId="172" fontId="32" fillId="13" borderId="28" xfId="0" applyNumberFormat="1" applyFont="1" applyFill="1" applyBorder="1" applyAlignment="1" applyProtection="1">
      <alignment horizontal="center" vertical="center"/>
      <protection locked="0"/>
    </xf>
    <xf numFmtId="0" fontId="2" fillId="0" borderId="8" xfId="1" applyNumberFormat="1" applyFont="1" applyFill="1" applyBorder="1" applyAlignment="1" applyProtection="1">
      <alignment horizontal="center" vertical="center"/>
    </xf>
    <xf numFmtId="0" fontId="2" fillId="0" borderId="8" xfId="1" applyNumberFormat="1" applyFont="1" applyFill="1" applyBorder="1" applyAlignment="1" applyProtection="1">
      <alignment horizontal="left" vertical="center" wrapText="1"/>
    </xf>
    <xf numFmtId="172" fontId="32" fillId="11" borderId="5" xfId="0" applyNumberFormat="1" applyFont="1" applyFill="1" applyBorder="1" applyAlignment="1" applyProtection="1">
      <alignment horizontal="center" vertical="center"/>
    </xf>
    <xf numFmtId="172" fontId="32" fillId="11" borderId="21" xfId="0" applyNumberFormat="1" applyFont="1" applyFill="1" applyBorder="1" applyAlignment="1" applyProtection="1">
      <alignment horizontal="center" vertical="center"/>
    </xf>
    <xf numFmtId="172" fontId="32" fillId="13" borderId="35" xfId="0" applyNumberFormat="1" applyFont="1" applyFill="1" applyBorder="1" applyAlignment="1" applyProtection="1">
      <alignment horizontal="center" vertical="center"/>
      <protection locked="0"/>
    </xf>
    <xf numFmtId="49" fontId="31" fillId="2" borderId="52" xfId="0" applyNumberFormat="1" applyFont="1" applyFill="1" applyBorder="1" applyAlignment="1" applyProtection="1">
      <alignment horizontal="left" vertical="center"/>
      <protection locked="0"/>
    </xf>
    <xf numFmtId="0" fontId="30" fillId="0" borderId="0" xfId="0" applyFont="1" applyAlignment="1" applyProtection="1">
      <alignment horizontal="center" vertical="top"/>
      <protection locked="0"/>
    </xf>
    <xf numFmtId="0" fontId="25" fillId="2" borderId="52" xfId="0" applyNumberFormat="1" applyFont="1" applyFill="1" applyBorder="1" applyAlignment="1" applyProtection="1">
      <alignment horizontal="center" wrapText="1"/>
      <protection locked="0"/>
    </xf>
    <xf numFmtId="0" fontId="26" fillId="0" borderId="0" xfId="0" applyFont="1" applyAlignment="1" applyProtection="1">
      <alignment horizontal="center" vertical="top"/>
      <protection locked="0"/>
    </xf>
    <xf numFmtId="0" fontId="30" fillId="0" borderId="0" xfId="0" applyFont="1" applyAlignment="1" applyProtection="1">
      <alignment horizontal="center" vertical="center"/>
      <protection locked="0"/>
    </xf>
    <xf numFmtId="0" fontId="31" fillId="2" borderId="52" xfId="0" applyNumberFormat="1" applyFont="1" applyFill="1" applyBorder="1" applyAlignment="1" applyProtection="1">
      <alignment horizontal="left" vertical="center"/>
      <protection locked="0"/>
    </xf>
    <xf numFmtId="0" fontId="25" fillId="2" borderId="52" xfId="0" applyNumberFormat="1" applyFont="1" applyFill="1" applyBorder="1" applyAlignment="1" applyProtection="1">
      <alignment horizontal="left" vertical="top" wrapText="1"/>
      <protection locked="0"/>
    </xf>
    <xf numFmtId="0" fontId="25" fillId="0" borderId="0" xfId="0" applyFont="1" applyFill="1" applyAlignment="1" applyProtection="1">
      <alignment horizontal="center" vertical="center" wrapText="1"/>
      <protection locked="0"/>
    </xf>
    <xf numFmtId="0" fontId="29"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xf numFmtId="0" fontId="27" fillId="0" borderId="0" xfId="0" applyFont="1" applyAlignment="1" applyProtection="1">
      <alignment horizontal="center" vertical="center"/>
      <protection locked="0"/>
    </xf>
    <xf numFmtId="0" fontId="25" fillId="0" borderId="52" xfId="0" applyNumberFormat="1"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30" fillId="2" borderId="0" xfId="0" applyFont="1" applyFill="1" applyBorder="1" applyAlignment="1" applyProtection="1">
      <alignment horizontal="left" vertical="top"/>
      <protection locked="0"/>
    </xf>
    <xf numFmtId="0" fontId="30" fillId="2" borderId="52" xfId="0" applyNumberFormat="1" applyFont="1" applyFill="1" applyBorder="1" applyAlignment="1" applyProtection="1">
      <alignment horizontal="left" vertical="top" wrapText="1"/>
      <protection locked="0"/>
    </xf>
    <xf numFmtId="0" fontId="26" fillId="2" borderId="0" xfId="0" applyFont="1" applyFill="1" applyBorder="1" applyAlignment="1" applyProtection="1">
      <alignment horizontal="left" vertical="top"/>
      <protection locked="0"/>
    </xf>
    <xf numFmtId="0" fontId="30" fillId="2" borderId="0" xfId="0" applyFont="1" applyFill="1" applyBorder="1" applyAlignment="1" applyProtection="1">
      <alignment horizontal="left" vertical="center"/>
      <protection locked="0"/>
    </xf>
    <xf numFmtId="0" fontId="25" fillId="2" borderId="52" xfId="0" applyNumberFormat="1" applyFont="1" applyFill="1" applyBorder="1" applyAlignment="1" applyProtection="1">
      <alignment horizontal="left" vertical="center"/>
      <protection locked="0"/>
    </xf>
    <xf numFmtId="0" fontId="25" fillId="2" borderId="52" xfId="0" applyNumberFormat="1" applyFont="1" applyFill="1" applyBorder="1" applyAlignment="1" applyProtection="1">
      <alignment horizontal="center" vertical="top"/>
      <protection locked="0"/>
    </xf>
    <xf numFmtId="0" fontId="25" fillId="0" borderId="52" xfId="0" applyNumberFormat="1" applyFont="1" applyFill="1" applyBorder="1" applyAlignment="1" applyProtection="1">
      <alignment horizontal="center" vertical="top"/>
      <protection locked="0"/>
    </xf>
    <xf numFmtId="0" fontId="25" fillId="0" borderId="52" xfId="0" applyNumberFormat="1" applyFont="1" applyFill="1" applyBorder="1" applyAlignment="1" applyProtection="1">
      <alignment horizontal="left" vertical="center" wrapText="1"/>
      <protection locked="0"/>
    </xf>
    <xf numFmtId="0" fontId="26" fillId="0" borderId="0" xfId="0" applyFont="1" applyAlignment="1" applyProtection="1">
      <alignment horizontal="left" vertical="top"/>
      <protection locked="0"/>
    </xf>
    <xf numFmtId="0" fontId="30" fillId="2" borderId="0" xfId="0" applyFont="1" applyFill="1" applyBorder="1" applyAlignment="1" applyProtection="1">
      <alignment horizontal="right" vertical="center"/>
      <protection locked="0"/>
    </xf>
    <xf numFmtId="14" fontId="25" fillId="2" borderId="52" xfId="0" applyNumberFormat="1" applyFont="1" applyFill="1" applyBorder="1" applyAlignment="1" applyProtection="1">
      <alignment horizontal="center" vertical="center"/>
      <protection locked="0"/>
    </xf>
    <xf numFmtId="0" fontId="25" fillId="2" borderId="52"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textRotation="90"/>
      <protection locked="0"/>
    </xf>
    <xf numFmtId="0" fontId="1" fillId="0" borderId="8" xfId="0" applyNumberFormat="1" applyFont="1" applyFill="1" applyBorder="1" applyAlignment="1" applyProtection="1">
      <alignment horizontal="center" vertical="center" textRotation="90"/>
      <protection locked="0"/>
    </xf>
    <xf numFmtId="0" fontId="7" fillId="0" borderId="1"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protection locked="0"/>
    </xf>
    <xf numFmtId="0" fontId="7" fillId="0" borderId="4" xfId="0" applyNumberFormat="1" applyFont="1" applyFill="1" applyBorder="1" applyAlignment="1" applyProtection="1">
      <alignment horizontal="center" vertical="center"/>
      <protection locked="0"/>
    </xf>
    <xf numFmtId="0" fontId="7" fillId="18" borderId="1" xfId="0" applyNumberFormat="1" applyFont="1" applyFill="1" applyBorder="1" applyAlignment="1" applyProtection="1">
      <alignment horizontal="center" vertical="center"/>
      <protection locked="0"/>
    </xf>
    <xf numFmtId="0" fontId="7" fillId="6" borderId="1" xfId="0" applyNumberFormat="1" applyFont="1" applyFill="1" applyBorder="1" applyAlignment="1" applyProtection="1">
      <alignment horizontal="center" vertical="center"/>
      <protection locked="0"/>
    </xf>
    <xf numFmtId="0" fontId="7" fillId="17" borderId="1" xfId="0" applyNumberFormat="1" applyFont="1" applyFill="1" applyBorder="1" applyAlignment="1" applyProtection="1">
      <alignment horizontal="center" vertical="center"/>
      <protection locked="0"/>
    </xf>
    <xf numFmtId="0" fontId="7" fillId="15"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7" fillId="16" borderId="1" xfId="0" applyNumberFormat="1" applyFont="1" applyFill="1" applyBorder="1" applyAlignment="1" applyProtection="1">
      <alignment horizontal="center" vertical="center"/>
      <protection locked="0"/>
    </xf>
    <xf numFmtId="0" fontId="7" fillId="16" borderId="7"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left" vertical="center"/>
      <protection locked="0"/>
    </xf>
    <xf numFmtId="0" fontId="9" fillId="0" borderId="0" xfId="0" applyFont="1" applyFill="1" applyAlignment="1" applyProtection="1">
      <alignment horizontal="left" vertical="top"/>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1" fillId="0" borderId="1" xfId="0" applyNumberFormat="1" applyFont="1" applyFill="1" applyBorder="1" applyAlignment="1" applyProtection="1">
      <alignment horizontal="center" vertical="center" wrapText="1"/>
      <protection locked="0"/>
    </xf>
    <xf numFmtId="0" fontId="0" fillId="0" borderId="0" xfId="0" applyFill="1"/>
    <xf numFmtId="0" fontId="11"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0" fillId="0" borderId="0" xfId="0"/>
    <xf numFmtId="0" fontId="12"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14" borderId="0"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center" vertical="center" wrapText="1"/>
      <protection locked="0"/>
    </xf>
    <xf numFmtId="0" fontId="5" fillId="14" borderId="0" xfId="0" applyFont="1" applyFill="1" applyBorder="1" applyAlignment="1" applyProtection="1">
      <alignment horizontal="center" vertical="center"/>
      <protection locked="0"/>
    </xf>
    <xf numFmtId="0" fontId="14" fillId="11" borderId="11" xfId="0" applyNumberFormat="1" applyFont="1" applyFill="1" applyBorder="1" applyAlignment="1" applyProtection="1">
      <alignment horizontal="center" vertical="center" wrapText="1"/>
    </xf>
    <xf numFmtId="0" fontId="1" fillId="11" borderId="11" xfId="0" applyNumberFormat="1" applyFont="1" applyFill="1" applyBorder="1" applyAlignment="1" applyProtection="1">
      <alignment horizontal="center" vertical="center" wrapText="1"/>
    </xf>
    <xf numFmtId="0" fontId="1" fillId="11" borderId="13" xfId="0" applyNumberFormat="1" applyFont="1" applyFill="1" applyBorder="1" applyAlignment="1" applyProtection="1">
      <alignment horizontal="center" vertical="center" wrapText="1"/>
    </xf>
    <xf numFmtId="0" fontId="14" fillId="11" borderId="42" xfId="0" applyNumberFormat="1" applyFont="1" applyFill="1" applyBorder="1" applyAlignment="1" applyProtection="1">
      <alignment horizontal="center" vertical="center" wrapText="1"/>
    </xf>
    <xf numFmtId="0" fontId="14" fillId="11" borderId="36" xfId="0" applyNumberFormat="1" applyFont="1" applyFill="1" applyBorder="1" applyAlignment="1" applyProtection="1">
      <alignment horizontal="center" vertical="center" wrapText="1"/>
    </xf>
    <xf numFmtId="0" fontId="1" fillId="11" borderId="42" xfId="0" applyNumberFormat="1" applyFont="1" applyFill="1" applyBorder="1" applyAlignment="1" applyProtection="1">
      <alignment horizontal="center" vertical="center" wrapText="1"/>
    </xf>
    <xf numFmtId="0" fontId="1" fillId="11" borderId="36" xfId="0" applyNumberFormat="1" applyFont="1" applyFill="1" applyBorder="1" applyAlignment="1" applyProtection="1">
      <alignment horizontal="center" vertical="center" wrapText="1"/>
    </xf>
    <xf numFmtId="0" fontId="1" fillId="11" borderId="32" xfId="0" applyNumberFormat="1" applyFont="1" applyFill="1" applyBorder="1" applyAlignment="1" applyProtection="1">
      <alignment horizontal="center" vertical="center" wrapText="1"/>
    </xf>
    <xf numFmtId="0" fontId="1" fillId="11" borderId="18"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textRotation="90" wrapText="1"/>
    </xf>
    <xf numFmtId="0" fontId="1" fillId="0" borderId="2" xfId="0" applyNumberFormat="1" applyFont="1" applyFill="1" applyBorder="1" applyAlignment="1" applyProtection="1">
      <alignment horizontal="center" vertical="center" textRotation="90" wrapText="1"/>
    </xf>
    <xf numFmtId="0" fontId="1" fillId="0" borderId="5" xfId="0" applyNumberFormat="1" applyFont="1" applyFill="1" applyBorder="1" applyAlignment="1" applyProtection="1">
      <alignment horizontal="center" vertical="center" textRotation="90" wrapText="1"/>
    </xf>
    <xf numFmtId="0" fontId="1" fillId="0" borderId="8" xfId="0" applyNumberFormat="1" applyFont="1" applyFill="1" applyBorder="1" applyAlignment="1" applyProtection="1">
      <alignment horizontal="center" vertical="center" textRotation="90" wrapText="1"/>
    </xf>
    <xf numFmtId="0" fontId="1" fillId="0" borderId="34" xfId="0" applyNumberFormat="1" applyFont="1" applyFill="1" applyBorder="1" applyAlignment="1" applyProtection="1">
      <alignment horizontal="center" vertical="center" textRotation="90" wrapText="1"/>
    </xf>
    <xf numFmtId="0" fontId="1" fillId="0" borderId="3" xfId="0" applyNumberFormat="1" applyFont="1" applyFill="1" applyBorder="1" applyAlignment="1" applyProtection="1">
      <alignment horizontal="center" vertical="center" textRotation="90" wrapText="1"/>
    </xf>
    <xf numFmtId="0" fontId="1" fillId="0" borderId="38" xfId="0" applyNumberFormat="1" applyFont="1" applyFill="1" applyBorder="1" applyAlignment="1" applyProtection="1">
      <alignment horizontal="center" vertical="center" textRotation="90" wrapText="1"/>
    </xf>
    <xf numFmtId="0" fontId="1" fillId="0" borderId="4"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40" xfId="0" applyNumberFormat="1" applyFont="1" applyFill="1" applyBorder="1" applyAlignment="1" applyProtection="1">
      <alignment horizontal="center" vertical="center"/>
    </xf>
    <xf numFmtId="0" fontId="1" fillId="0" borderId="64" xfId="0" applyNumberFormat="1" applyFont="1" applyFill="1" applyBorder="1" applyAlignment="1" applyProtection="1">
      <alignment horizontal="center" vertical="center"/>
    </xf>
    <xf numFmtId="0" fontId="1" fillId="0" borderId="34"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textRotation="90"/>
    </xf>
    <xf numFmtId="0" fontId="1" fillId="12" borderId="11" xfId="0" applyNumberFormat="1" applyFont="1" applyFill="1" applyBorder="1" applyAlignment="1" applyProtection="1">
      <alignment horizontal="center" vertical="center" wrapText="1"/>
    </xf>
    <xf numFmtId="0" fontId="14" fillId="11" borderId="44"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right" vertical="center"/>
    </xf>
    <xf numFmtId="0" fontId="14" fillId="11" borderId="9" xfId="0" applyNumberFormat="1" applyFont="1" applyFill="1" applyBorder="1" applyAlignment="1" applyProtection="1">
      <alignment horizontal="center" vertical="center"/>
    </xf>
    <xf numFmtId="0" fontId="16" fillId="11"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center"/>
    </xf>
    <xf numFmtId="0" fontId="2" fillId="0" borderId="5" xfId="0" applyNumberFormat="1" applyFont="1" applyFill="1" applyBorder="1" applyAlignment="1" applyProtection="1">
      <alignment horizontal="center" vertical="center" textRotation="90" wrapText="1"/>
    </xf>
    <xf numFmtId="0" fontId="2" fillId="0" borderId="8" xfId="0" applyNumberFormat="1" applyFont="1" applyFill="1" applyBorder="1" applyAlignment="1" applyProtection="1">
      <alignment horizontal="center" vertical="center" textRotation="90" wrapText="1"/>
    </xf>
    <xf numFmtId="0" fontId="1" fillId="0" borderId="1" xfId="0" applyNumberFormat="1" applyFont="1" applyFill="1" applyBorder="1" applyAlignment="1" applyProtection="1">
      <alignment horizontal="right" vertical="center"/>
    </xf>
    <xf numFmtId="0" fontId="1" fillId="11" borderId="1" xfId="0" applyNumberFormat="1" applyFont="1" applyFill="1" applyBorder="1" applyAlignment="1" applyProtection="1">
      <alignment horizontal="center" vertical="center"/>
    </xf>
    <xf numFmtId="0" fontId="1" fillId="12" borderId="13" xfId="0" applyNumberFormat="1" applyFont="1" applyFill="1" applyBorder="1" applyAlignment="1" applyProtection="1">
      <alignment horizontal="center" vertical="center" wrapText="1"/>
    </xf>
    <xf numFmtId="0" fontId="17" fillId="11" borderId="11" xfId="0" applyNumberFormat="1" applyFont="1" applyFill="1" applyBorder="1" applyAlignment="1" applyProtection="1">
      <alignment horizontal="center" vertical="center" wrapText="1"/>
    </xf>
    <xf numFmtId="0" fontId="1" fillId="11" borderId="54" xfId="0" applyNumberFormat="1" applyFont="1" applyFill="1" applyBorder="1" applyAlignment="1" applyProtection="1">
      <alignment horizontal="center" vertical="center" wrapText="1"/>
    </xf>
    <xf numFmtId="0" fontId="1" fillId="11" borderId="53" xfId="0" applyNumberFormat="1" applyFont="1" applyFill="1" applyBorder="1" applyAlignment="1" applyProtection="1">
      <alignment horizontal="center" vertical="center" wrapText="1"/>
    </xf>
    <xf numFmtId="0" fontId="15" fillId="11" borderId="13" xfId="0" applyNumberFormat="1" applyFont="1" applyFill="1" applyBorder="1" applyAlignment="1" applyProtection="1">
      <alignment horizontal="center" vertical="center" wrapText="1"/>
    </xf>
    <xf numFmtId="0" fontId="15" fillId="11" borderId="4" xfId="0" applyNumberFormat="1" applyFont="1" applyFill="1" applyBorder="1" applyAlignment="1" applyProtection="1">
      <alignment horizontal="center" vertical="center" wrapText="1"/>
    </xf>
    <xf numFmtId="0" fontId="1" fillId="11" borderId="47" xfId="0" applyNumberFormat="1" applyFont="1" applyFill="1" applyBorder="1" applyAlignment="1" applyProtection="1">
      <alignment horizontal="center" vertical="center" wrapText="1"/>
    </xf>
    <xf numFmtId="0" fontId="1" fillId="11" borderId="48" xfId="0" applyNumberFormat="1" applyFont="1" applyFill="1" applyBorder="1" applyAlignment="1" applyProtection="1">
      <alignment horizontal="center" vertical="center" wrapText="1"/>
    </xf>
    <xf numFmtId="0" fontId="14" fillId="11" borderId="1" xfId="0" applyNumberFormat="1" applyFont="1" applyFill="1" applyBorder="1" applyAlignment="1" applyProtection="1">
      <alignment horizontal="center" vertical="center" wrapText="1"/>
    </xf>
    <xf numFmtId="0" fontId="14" fillId="11" borderId="4" xfId="0" applyNumberFormat="1" applyFont="1" applyFill="1" applyBorder="1" applyAlignment="1" applyProtection="1">
      <alignment horizontal="center" vertical="center" wrapText="1"/>
    </xf>
    <xf numFmtId="0" fontId="14" fillId="11" borderId="7" xfId="0" applyNumberFormat="1" applyFont="1" applyFill="1" applyBorder="1" applyAlignment="1" applyProtection="1">
      <alignment horizontal="center" vertical="center" wrapText="1"/>
    </xf>
    <xf numFmtId="0" fontId="1" fillId="12" borderId="9" xfId="0" applyNumberFormat="1" applyFont="1" applyFill="1" applyBorder="1" applyAlignment="1" applyProtection="1">
      <alignment horizontal="center" vertical="center" wrapText="1"/>
    </xf>
    <xf numFmtId="0" fontId="1" fillId="12" borderId="9" xfId="0" applyNumberFormat="1" applyFont="1" applyFill="1" applyBorder="1" applyAlignment="1" applyProtection="1">
      <alignment horizontal="center" vertical="center"/>
    </xf>
    <xf numFmtId="0" fontId="1" fillId="11" borderId="9" xfId="0" applyNumberFormat="1" applyFont="1" applyFill="1" applyBorder="1" applyAlignment="1" applyProtection="1">
      <alignment horizontal="center" vertical="center" wrapText="1"/>
    </xf>
    <xf numFmtId="0" fontId="1" fillId="11" borderId="9"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wrapText="1"/>
    </xf>
    <xf numFmtId="0" fontId="1" fillId="12" borderId="12"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xf>
    <xf numFmtId="0" fontId="1" fillId="12" borderId="1" xfId="0" applyNumberFormat="1" applyFont="1" applyFill="1" applyBorder="1" applyAlignment="1" applyProtection="1">
      <alignment horizontal="center" vertical="center"/>
    </xf>
    <xf numFmtId="0" fontId="1" fillId="11" borderId="12" xfId="0" applyNumberFormat="1" applyFont="1" applyFill="1" applyBorder="1" applyAlignment="1" applyProtection="1">
      <alignment horizontal="center" vertical="center" wrapText="1"/>
    </xf>
    <xf numFmtId="0" fontId="1" fillId="0" borderId="66" xfId="0" applyNumberFormat="1" applyFont="1" applyFill="1" applyBorder="1" applyAlignment="1" applyProtection="1">
      <alignment horizontal="left" vertical="center" wrapText="1"/>
    </xf>
    <xf numFmtId="0" fontId="1" fillId="0" borderId="58" xfId="0" applyNumberFormat="1" applyFont="1" applyFill="1" applyBorder="1" applyAlignment="1" applyProtection="1">
      <alignment horizontal="center" vertical="center" wrapText="1"/>
    </xf>
    <xf numFmtId="0" fontId="1" fillId="0" borderId="65" xfId="0" applyNumberFormat="1" applyFont="1" applyFill="1" applyBorder="1" applyAlignment="1" applyProtection="1">
      <alignment horizontal="center" vertical="center" wrapText="1"/>
    </xf>
    <xf numFmtId="0" fontId="1" fillId="0" borderId="28" xfId="0" applyNumberFormat="1" applyFont="1" applyFill="1" applyBorder="1" applyAlignment="1" applyProtection="1">
      <alignment horizontal="left" vertical="center" wrapText="1"/>
    </xf>
    <xf numFmtId="0" fontId="1" fillId="0" borderId="55" xfId="0" applyNumberFormat="1" applyFont="1" applyFill="1" applyBorder="1" applyAlignment="1" applyProtection="1">
      <alignment horizontal="center" vertical="center" wrapText="1"/>
    </xf>
    <xf numFmtId="0" fontId="1" fillId="0" borderId="59" xfId="0" applyNumberFormat="1" applyFont="1" applyFill="1" applyBorder="1" applyAlignment="1" applyProtection="1">
      <alignment horizontal="center" vertical="center" wrapText="1"/>
    </xf>
    <xf numFmtId="0" fontId="1" fillId="0" borderId="60" xfId="0" applyNumberFormat="1" applyFont="1" applyFill="1" applyBorder="1" applyAlignment="1" applyProtection="1">
      <alignment horizontal="center" vertical="center" wrapText="1"/>
    </xf>
    <xf numFmtId="0" fontId="1" fillId="0" borderId="39" xfId="0" applyNumberFormat="1" applyFont="1" applyFill="1" applyBorder="1" applyAlignment="1" applyProtection="1">
      <alignment horizontal="center" vertical="center" wrapText="1"/>
    </xf>
    <xf numFmtId="0" fontId="1" fillId="0" borderId="61" xfId="0" applyNumberFormat="1" applyFont="1" applyFill="1" applyBorder="1" applyAlignment="1" applyProtection="1">
      <alignment horizontal="center" vertical="center" wrapText="1"/>
    </xf>
    <xf numFmtId="0" fontId="1" fillId="0" borderId="62" xfId="0" applyNumberFormat="1" applyFont="1" applyFill="1" applyBorder="1" applyAlignment="1" applyProtection="1">
      <alignment horizontal="center" vertical="center" wrapText="1"/>
    </xf>
    <xf numFmtId="0" fontId="1" fillId="0" borderId="56"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0" fillId="0" borderId="0" xfId="0" applyFill="1" applyProtection="1"/>
    <xf numFmtId="0" fontId="1" fillId="11" borderId="63" xfId="0" applyNumberFormat="1" applyFont="1" applyFill="1" applyBorder="1" applyAlignment="1" applyProtection="1">
      <alignment horizontal="center" vertical="center" wrapText="1"/>
    </xf>
    <xf numFmtId="0" fontId="1" fillId="11" borderId="34" xfId="0" applyNumberFormat="1" applyFont="1" applyFill="1" applyBorder="1" applyAlignment="1" applyProtection="1">
      <alignment horizontal="center" vertical="center" wrapText="1"/>
    </xf>
    <xf numFmtId="0" fontId="1" fillId="11" borderId="45" xfId="0" applyNumberFormat="1" applyFont="1" applyFill="1" applyBorder="1" applyAlignment="1" applyProtection="1">
      <alignment horizontal="center" vertical="center" wrapText="1"/>
    </xf>
    <xf numFmtId="0" fontId="1" fillId="11" borderId="1" xfId="0" applyNumberFormat="1" applyFont="1" applyFill="1" applyBorder="1" applyAlignment="1" applyProtection="1">
      <alignment horizontal="center" vertical="center" wrapText="1"/>
    </xf>
    <xf numFmtId="0" fontId="1" fillId="11" borderId="55" xfId="0" applyNumberFormat="1" applyFont="1" applyFill="1" applyBorder="1" applyAlignment="1" applyProtection="1">
      <alignment horizontal="center" vertical="center" wrapText="1"/>
    </xf>
    <xf numFmtId="0" fontId="1" fillId="11" borderId="56" xfId="0" applyNumberFormat="1" applyFont="1" applyFill="1" applyBorder="1" applyAlignment="1" applyProtection="1">
      <alignment horizontal="center" vertical="center" wrapText="1"/>
    </xf>
    <xf numFmtId="0" fontId="1" fillId="11" borderId="57" xfId="0" applyNumberFormat="1" applyFont="1" applyFill="1" applyBorder="1" applyAlignment="1" applyProtection="1">
      <alignment horizontal="center" vertical="center" wrapText="1"/>
    </xf>
    <xf numFmtId="0" fontId="1" fillId="11" borderId="44" xfId="0" applyNumberFormat="1" applyFont="1" applyFill="1" applyBorder="1" applyAlignment="1" applyProtection="1">
      <alignment horizontal="center" vertical="center" wrapText="1"/>
    </xf>
    <xf numFmtId="0" fontId="15" fillId="11" borderId="11" xfId="0" applyNumberFormat="1" applyFont="1" applyFill="1" applyBorder="1" applyAlignment="1" applyProtection="1">
      <alignment horizontal="center" vertical="center" wrapText="1"/>
    </xf>
    <xf numFmtId="0" fontId="15" fillId="11" borderId="42" xfId="0" applyNumberFormat="1" applyFont="1" applyFill="1" applyBorder="1" applyAlignment="1" applyProtection="1">
      <alignment horizontal="center" vertical="center" wrapText="1"/>
    </xf>
    <xf numFmtId="0" fontId="1" fillId="11" borderId="49" xfId="0" applyNumberFormat="1" applyFont="1" applyFill="1" applyBorder="1" applyAlignment="1" applyProtection="1">
      <alignment horizontal="center" vertical="center" wrapText="1"/>
    </xf>
    <xf numFmtId="0" fontId="1" fillId="11" borderId="26"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top"/>
      <protection locked="0"/>
    </xf>
    <xf numFmtId="0" fontId="7" fillId="0" borderId="5" xfId="0" applyNumberFormat="1" applyFont="1" applyFill="1" applyBorder="1" applyAlignment="1" applyProtection="1">
      <alignment horizontal="center" vertical="top"/>
      <protection locked="0"/>
    </xf>
  </cellXfs>
  <cellStyles count="4">
    <cellStyle name="Обычный" xfId="0" builtinId="0"/>
    <cellStyle name="Обычный 4" xfId="1"/>
    <cellStyle name="Обычный_sheetAudit" xfId="2"/>
    <cellStyle name="Обычный_sheetExplain"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90" workbookViewId="0">
      <selection activeCell="AS27" sqref="AS27:AV27"/>
    </sheetView>
  </sheetViews>
  <sheetFormatPr defaultColWidth="14.6640625" defaultRowHeight="13.5" customHeight="1"/>
  <cols>
    <col min="1" max="3" width="3.33203125" customWidth="1"/>
    <col min="4" max="4" width="17.1640625" customWidth="1"/>
    <col min="5" max="43" width="3.33203125" customWidth="1"/>
    <col min="44" max="44" width="7.1640625" customWidth="1"/>
    <col min="45" max="47" width="3.33203125" customWidth="1"/>
    <col min="48" max="48" width="1.1640625" hidden="1" customWidth="1"/>
  </cols>
  <sheetData>
    <row r="1" spans="1:48" s="45" customFormat="1" ht="21" customHeight="1">
      <c r="D1" s="46"/>
      <c r="E1" s="46"/>
      <c r="F1" s="46"/>
      <c r="G1" s="260" t="s">
        <v>498</v>
      </c>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1" t="s">
        <v>289</v>
      </c>
      <c r="AG1" s="261"/>
      <c r="AH1" s="261"/>
      <c r="AI1" s="261"/>
      <c r="AJ1" s="261"/>
      <c r="AK1" s="261"/>
      <c r="AL1" s="261"/>
      <c r="AM1" s="261"/>
      <c r="AN1" s="261"/>
      <c r="AO1" s="261"/>
      <c r="AP1" s="261"/>
      <c r="AQ1" s="261"/>
      <c r="AR1" s="261"/>
      <c r="AS1" s="261"/>
      <c r="AT1" s="261"/>
      <c r="AU1" s="261"/>
      <c r="AV1" s="261"/>
    </row>
    <row r="2" spans="1:48" s="45" customFormat="1" ht="17.25" customHeight="1">
      <c r="D2" s="46"/>
      <c r="E2" s="46"/>
      <c r="F2" s="46"/>
      <c r="AF2" s="262" t="s">
        <v>344</v>
      </c>
      <c r="AG2" s="262"/>
      <c r="AH2" s="262"/>
      <c r="AI2" s="262"/>
      <c r="AJ2" s="262"/>
      <c r="AK2" s="262"/>
      <c r="AL2" s="262"/>
      <c r="AM2" s="262"/>
      <c r="AN2" s="262"/>
      <c r="AO2" s="262"/>
      <c r="AP2" s="262"/>
      <c r="AQ2" s="262"/>
      <c r="AR2" s="262"/>
      <c r="AS2" s="262"/>
      <c r="AT2" s="262"/>
      <c r="AU2" s="262"/>
      <c r="AV2" s="262"/>
    </row>
    <row r="3" spans="1:48" s="45" customFormat="1" ht="3.75" customHeight="1">
      <c r="A3" s="46"/>
      <c r="B3" s="46"/>
      <c r="C3" s="46"/>
      <c r="D3" s="46"/>
      <c r="E3" s="46"/>
      <c r="F3" s="46"/>
      <c r="AF3" s="47"/>
      <c r="AG3" s="47"/>
      <c r="AH3" s="47"/>
      <c r="AI3" s="47"/>
      <c r="AJ3" s="47"/>
      <c r="AK3" s="47"/>
      <c r="AL3" s="47"/>
      <c r="AM3" s="47"/>
      <c r="AN3" s="47"/>
      <c r="AO3" s="47"/>
      <c r="AP3" s="47"/>
      <c r="AQ3" s="47"/>
      <c r="AR3" s="47"/>
      <c r="AS3" s="47"/>
      <c r="AT3" s="47"/>
      <c r="AU3" s="47"/>
      <c r="AV3" s="47"/>
    </row>
    <row r="4" spans="1:48" s="45" customFormat="1" ht="17.25" customHeight="1">
      <c r="D4" s="46"/>
      <c r="E4" s="46"/>
      <c r="F4" s="46"/>
      <c r="AF4" s="262" t="s">
        <v>404</v>
      </c>
      <c r="AG4" s="262"/>
      <c r="AH4" s="262"/>
      <c r="AI4" s="262"/>
      <c r="AJ4" s="262"/>
      <c r="AK4" s="262"/>
      <c r="AL4" s="262"/>
      <c r="AM4" s="262"/>
      <c r="AN4" s="262"/>
      <c r="AO4" s="262"/>
      <c r="AP4" s="262"/>
      <c r="AQ4" s="262"/>
      <c r="AR4" s="262"/>
      <c r="AS4" s="262"/>
      <c r="AT4" s="262"/>
      <c r="AU4" s="262"/>
      <c r="AV4" s="262"/>
    </row>
    <row r="5" spans="1:48" s="45" customFormat="1" ht="23.25" customHeight="1">
      <c r="A5" s="263"/>
      <c r="B5" s="263"/>
      <c r="C5" s="263"/>
      <c r="D5" s="263"/>
      <c r="E5" s="263"/>
      <c r="F5" s="263"/>
      <c r="G5" s="263"/>
      <c r="H5" s="263"/>
      <c r="I5" s="263"/>
      <c r="J5" s="263"/>
      <c r="K5" s="263"/>
      <c r="L5" s="263"/>
      <c r="AF5" s="265" t="s">
        <v>290</v>
      </c>
      <c r="AG5" s="265"/>
      <c r="AH5" s="265"/>
      <c r="AI5" s="265"/>
      <c r="AJ5" s="265"/>
      <c r="AK5" s="265"/>
      <c r="AL5" s="265"/>
      <c r="AM5" s="265"/>
      <c r="AN5" s="265"/>
      <c r="AO5" s="265"/>
      <c r="AP5" s="265"/>
      <c r="AQ5" s="265"/>
      <c r="AR5" s="265"/>
      <c r="AS5" s="265"/>
      <c r="AT5" s="265"/>
      <c r="AU5" s="265"/>
      <c r="AV5" s="265"/>
    </row>
    <row r="6" spans="1:48" s="45" customFormat="1" ht="8.25" customHeight="1">
      <c r="A6" s="263"/>
      <c r="B6" s="264"/>
      <c r="C6" s="264"/>
      <c r="D6" s="264"/>
      <c r="E6" s="264"/>
      <c r="F6" s="264"/>
      <c r="G6" s="264"/>
      <c r="H6" s="264"/>
      <c r="I6" s="264"/>
      <c r="J6" s="264"/>
      <c r="K6" s="264"/>
      <c r="L6" s="263"/>
      <c r="AF6" s="266"/>
      <c r="AG6" s="266"/>
      <c r="AH6" s="266"/>
      <c r="AI6" s="266"/>
      <c r="AJ6" s="266"/>
      <c r="AK6" s="266"/>
      <c r="AL6" s="266"/>
      <c r="AM6" s="266"/>
      <c r="AN6" s="266"/>
      <c r="AO6" s="266"/>
      <c r="AP6" s="266"/>
      <c r="AQ6" s="266"/>
      <c r="AR6" s="266"/>
      <c r="AS6" s="266"/>
      <c r="AT6" s="266"/>
      <c r="AU6" s="266"/>
      <c r="AV6" s="266"/>
    </row>
    <row r="7" spans="1:48" s="45" customFormat="1" ht="8.25" customHeight="1">
      <c r="A7" s="263"/>
      <c r="B7" s="263"/>
      <c r="C7" s="263"/>
      <c r="D7" s="263"/>
      <c r="E7" s="263"/>
      <c r="F7" s="263"/>
      <c r="G7" s="263"/>
      <c r="H7" s="263"/>
      <c r="I7" s="263"/>
      <c r="J7" s="263"/>
      <c r="K7" s="263"/>
      <c r="L7" s="263"/>
      <c r="AF7" s="266"/>
      <c r="AG7" s="266"/>
      <c r="AH7" s="266"/>
      <c r="AI7" s="266"/>
      <c r="AJ7" s="266"/>
      <c r="AK7" s="266"/>
      <c r="AL7" s="266"/>
      <c r="AM7" s="266"/>
      <c r="AN7" s="266"/>
      <c r="AO7" s="266"/>
      <c r="AP7" s="266"/>
      <c r="AQ7" s="266"/>
      <c r="AR7" s="266"/>
      <c r="AS7" s="266"/>
      <c r="AT7" s="266"/>
      <c r="AU7" s="266"/>
      <c r="AV7" s="266"/>
    </row>
    <row r="8" spans="1:48" s="42" customFormat="1" ht="8.25" customHeight="1">
      <c r="D8" s="43"/>
      <c r="E8" s="43"/>
      <c r="F8" s="43"/>
    </row>
    <row r="9" spans="1:48" s="42" customFormat="1" ht="38.25" customHeight="1">
      <c r="A9" s="267" t="s">
        <v>291</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row>
    <row r="10" spans="1:48" s="45" customFormat="1" ht="13.5" customHeight="1">
      <c r="A10" s="254" t="s">
        <v>292</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row>
    <row r="11" spans="1:48" s="45" customFormat="1" ht="30.75" customHeight="1">
      <c r="A11" s="255" t="s">
        <v>499</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row>
    <row r="12" spans="1:48" s="44" customFormat="1" ht="18.75" customHeight="1">
      <c r="A12" s="256" t="s">
        <v>293</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row>
    <row r="13" spans="1:48" s="45" customFormat="1" ht="26.25" customHeight="1">
      <c r="A13" s="257" t="s">
        <v>294</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row>
    <row r="14" spans="1:48" s="54" customFormat="1" ht="17.25" customHeight="1">
      <c r="A14" s="253" t="s">
        <v>502</v>
      </c>
      <c r="B14" s="253"/>
      <c r="C14" s="253"/>
      <c r="D14" s="253"/>
      <c r="E14" s="253"/>
      <c r="F14" s="53"/>
      <c r="G14" s="258" t="s">
        <v>500</v>
      </c>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row>
    <row r="15" spans="1:48" s="44" customFormat="1" ht="19.5" customHeight="1">
      <c r="A15" s="270" t="s">
        <v>503</v>
      </c>
      <c r="B15" s="270"/>
      <c r="C15" s="270"/>
      <c r="D15" s="270"/>
      <c r="E15" s="270"/>
      <c r="F15" s="270"/>
      <c r="G15" s="270" t="s">
        <v>501</v>
      </c>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51"/>
    </row>
    <row r="16" spans="1:48" s="45" customFormat="1" ht="19.5" customHeight="1">
      <c r="A16" s="271" t="s">
        <v>505</v>
      </c>
      <c r="B16" s="271"/>
      <c r="C16" s="271"/>
      <c r="D16" s="271"/>
      <c r="E16" s="271"/>
      <c r="F16" s="271"/>
      <c r="G16" s="271"/>
      <c r="H16" s="271"/>
      <c r="I16" s="271"/>
      <c r="J16" s="271"/>
      <c r="K16" s="271"/>
      <c r="L16" s="271"/>
      <c r="M16" s="271"/>
      <c r="N16" s="271"/>
      <c r="AV16" s="48"/>
    </row>
    <row r="17" spans="1:48" s="45" customFormat="1" ht="18" customHeight="1">
      <c r="A17" s="271" t="s">
        <v>295</v>
      </c>
      <c r="B17" s="271"/>
      <c r="C17" s="271"/>
      <c r="D17" s="271"/>
      <c r="E17" s="272" t="s">
        <v>405</v>
      </c>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row>
    <row r="18" spans="1:48" s="45" customFormat="1" ht="13.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9"/>
      <c r="AL18" s="46"/>
      <c r="AM18" s="46"/>
      <c r="AN18" s="46"/>
      <c r="AO18" s="46"/>
      <c r="AP18" s="46"/>
      <c r="AQ18" s="46"/>
      <c r="AR18" s="48"/>
      <c r="AS18" s="48"/>
      <c r="AT18" s="46"/>
      <c r="AU18" s="48"/>
      <c r="AV18" s="48"/>
    </row>
    <row r="19" spans="1:48" s="45" customFormat="1" ht="15" customHeight="1">
      <c r="A19" s="268" t="s">
        <v>296</v>
      </c>
      <c r="B19" s="268"/>
      <c r="C19" s="268"/>
      <c r="D19" s="268"/>
      <c r="E19" s="268"/>
      <c r="F19" s="268"/>
      <c r="G19" s="269" t="s">
        <v>506</v>
      </c>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row>
    <row r="20" spans="1:48" s="45" customFormat="1" ht="13.5" hidden="1" customHeight="1">
      <c r="A20" s="50"/>
      <c r="G20" s="259" t="s">
        <v>297</v>
      </c>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row>
    <row r="21" spans="1:48" s="45" customFormat="1" ht="13.5" hidden="1" customHeight="1">
      <c r="A21" s="50"/>
      <c r="G21" s="259" t="s">
        <v>298</v>
      </c>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row>
    <row r="22" spans="1:48" s="45" customFormat="1" ht="13.5" hidden="1" customHeight="1">
      <c r="A22" s="50"/>
      <c r="G22" s="259" t="s">
        <v>299</v>
      </c>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row>
    <row r="23" spans="1:48" s="45" customFormat="1" ht="13.5" hidden="1" customHeight="1">
      <c r="A23" s="50"/>
      <c r="G23" s="259" t="s">
        <v>300</v>
      </c>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row>
    <row r="24" spans="1:48" s="45" customFormat="1" ht="13.5" hidden="1" customHeight="1">
      <c r="A24" s="50"/>
      <c r="G24" s="259" t="s">
        <v>301</v>
      </c>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row>
    <row r="25" spans="1:48" s="45" customFormat="1" ht="13.5" hidden="1" customHeight="1">
      <c r="A25" s="50"/>
      <c r="G25" s="259" t="s">
        <v>302</v>
      </c>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row>
    <row r="26" spans="1:48" s="45" customFormat="1" ht="13.5" customHeight="1">
      <c r="A26" s="46"/>
      <c r="B26" s="46"/>
      <c r="C26" s="46"/>
      <c r="D26" s="46"/>
      <c r="E26" s="46"/>
      <c r="F26" s="46"/>
      <c r="G26" s="46"/>
      <c r="H26" s="46"/>
      <c r="I26" s="46"/>
      <c r="J26" s="46"/>
      <c r="K26" s="46"/>
      <c r="L26" s="46"/>
      <c r="M26" s="46"/>
      <c r="N26" s="49"/>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8"/>
      <c r="AS26" s="48"/>
      <c r="AT26" s="46"/>
      <c r="AU26" s="48"/>
      <c r="AV26" s="48"/>
    </row>
    <row r="27" spans="1:48" s="45" customFormat="1" ht="17.25" customHeight="1">
      <c r="A27" s="271" t="s">
        <v>303</v>
      </c>
      <c r="B27" s="271"/>
      <c r="C27" s="271"/>
      <c r="D27" s="271"/>
      <c r="E27" s="271"/>
      <c r="F27" s="271"/>
      <c r="G27" s="273" t="s">
        <v>304</v>
      </c>
      <c r="H27" s="273"/>
      <c r="I27" s="273"/>
      <c r="J27" s="273"/>
      <c r="K27" s="273"/>
      <c r="L27" s="273"/>
      <c r="M27" s="273"/>
      <c r="N27" s="273"/>
      <c r="O27" s="46"/>
      <c r="P27" s="271" t="s">
        <v>305</v>
      </c>
      <c r="Q27" s="271"/>
      <c r="R27" s="271"/>
      <c r="S27" s="271"/>
      <c r="T27" s="271"/>
      <c r="U27" s="271"/>
      <c r="V27" s="271"/>
      <c r="W27" s="271"/>
      <c r="X27" s="271"/>
      <c r="Y27" s="271"/>
      <c r="Z27" s="271"/>
      <c r="AA27" s="271"/>
      <c r="AB27" s="271"/>
      <c r="AC27" s="273" t="s">
        <v>306</v>
      </c>
      <c r="AD27" s="273"/>
      <c r="AE27" s="273"/>
      <c r="AF27" s="273"/>
      <c r="AG27" s="273"/>
      <c r="AH27" s="46"/>
      <c r="AI27" s="271" t="s">
        <v>307</v>
      </c>
      <c r="AJ27" s="271"/>
      <c r="AK27" s="271"/>
      <c r="AL27" s="271"/>
      <c r="AM27" s="271"/>
      <c r="AN27" s="271"/>
      <c r="AO27" s="271"/>
      <c r="AP27" s="271"/>
      <c r="AQ27" s="271"/>
      <c r="AR27" s="271"/>
      <c r="AS27" s="274">
        <v>2021</v>
      </c>
      <c r="AT27" s="274"/>
      <c r="AU27" s="274"/>
      <c r="AV27" s="274"/>
    </row>
    <row r="28" spans="1:48" s="45" customFormat="1" ht="13.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8"/>
      <c r="AS28" s="48"/>
      <c r="AT28" s="46"/>
      <c r="AU28" s="48"/>
      <c r="AV28" s="48"/>
    </row>
    <row r="29" spans="1:48" s="45" customFormat="1" ht="18.75" customHeight="1">
      <c r="A29" s="271" t="s">
        <v>308</v>
      </c>
      <c r="B29" s="271"/>
      <c r="C29" s="271"/>
      <c r="D29" s="271"/>
      <c r="E29" s="271"/>
      <c r="F29" s="271"/>
      <c r="G29" s="271"/>
      <c r="H29" s="271"/>
      <c r="I29" s="271"/>
      <c r="J29" s="271"/>
      <c r="K29" s="271"/>
      <c r="L29" s="271"/>
      <c r="M29" s="271"/>
      <c r="N29" s="271"/>
      <c r="O29" s="271"/>
      <c r="P29" s="271"/>
      <c r="Q29" s="271"/>
      <c r="R29" s="271"/>
      <c r="S29" s="271"/>
      <c r="T29" s="271"/>
      <c r="U29" s="275" t="s">
        <v>507</v>
      </c>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row>
    <row r="30" spans="1:48" s="44" customFormat="1" ht="13.5" customHeight="1">
      <c r="A30" s="52"/>
      <c r="B30" s="52"/>
      <c r="C30" s="52"/>
      <c r="D30" s="52"/>
      <c r="E30" s="52"/>
      <c r="F30" s="52"/>
      <c r="G30" s="52"/>
      <c r="H30" s="52"/>
      <c r="I30" s="52"/>
      <c r="J30" s="52"/>
      <c r="K30" s="52"/>
      <c r="L30" s="52"/>
      <c r="M30" s="52"/>
      <c r="N30" s="52"/>
      <c r="O30" s="52"/>
      <c r="P30" s="52"/>
      <c r="Q30" s="52"/>
      <c r="R30" s="52"/>
      <c r="S30" s="52"/>
      <c r="T30" s="52"/>
      <c r="U30" s="276" t="s">
        <v>508</v>
      </c>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row>
    <row r="31" spans="1:48" s="45" customFormat="1" ht="7.5" customHeight="1"/>
    <row r="32" spans="1:48" s="45" customFormat="1" ht="13.5" customHeight="1">
      <c r="A32" s="271" t="s">
        <v>309</v>
      </c>
      <c r="B32" s="271"/>
      <c r="C32" s="271"/>
      <c r="D32" s="271"/>
      <c r="E32" s="271"/>
      <c r="F32" s="271"/>
      <c r="G32" s="271"/>
      <c r="H32" s="271"/>
      <c r="I32" s="271"/>
      <c r="J32" s="271"/>
      <c r="K32" s="271"/>
      <c r="L32" s="277" t="s">
        <v>310</v>
      </c>
      <c r="M32" s="277"/>
      <c r="N32" s="278">
        <v>41751</v>
      </c>
      <c r="O32" s="279"/>
      <c r="P32" s="279"/>
      <c r="Q32" s="279"/>
      <c r="R32" s="279"/>
      <c r="S32" s="277" t="s">
        <v>311</v>
      </c>
      <c r="T32" s="277"/>
      <c r="U32" s="272">
        <v>375</v>
      </c>
      <c r="V32" s="272"/>
      <c r="W32" s="272"/>
      <c r="X32" s="272"/>
      <c r="Y32" s="272"/>
      <c r="Z32" s="272"/>
    </row>
  </sheetData>
  <mergeCells count="41">
    <mergeCell ref="A29:T29"/>
    <mergeCell ref="U29:AV29"/>
    <mergeCell ref="U30:AV30"/>
    <mergeCell ref="A32:K32"/>
    <mergeCell ref="L32:M32"/>
    <mergeCell ref="N32:R32"/>
    <mergeCell ref="S32:T32"/>
    <mergeCell ref="U32:Z32"/>
    <mergeCell ref="G25:AV25"/>
    <mergeCell ref="A27:F27"/>
    <mergeCell ref="G27:N27"/>
    <mergeCell ref="P27:AB27"/>
    <mergeCell ref="AC27:AG27"/>
    <mergeCell ref="AI27:AR27"/>
    <mergeCell ref="AS27:AV27"/>
    <mergeCell ref="A19:F19"/>
    <mergeCell ref="G19:AV19"/>
    <mergeCell ref="A15:F15"/>
    <mergeCell ref="G24:AV24"/>
    <mergeCell ref="G15:AU15"/>
    <mergeCell ref="A16:N16"/>
    <mergeCell ref="A17:D17"/>
    <mergeCell ref="E17:AV17"/>
    <mergeCell ref="G20:AV20"/>
    <mergeCell ref="G21:AV21"/>
    <mergeCell ref="G22:AV22"/>
    <mergeCell ref="G23:AV23"/>
    <mergeCell ref="G1:AE1"/>
    <mergeCell ref="AF1:AV1"/>
    <mergeCell ref="AF2:AV2"/>
    <mergeCell ref="AF4:AV4"/>
    <mergeCell ref="A5:L7"/>
    <mergeCell ref="AF5:AV5"/>
    <mergeCell ref="AF6:AV7"/>
    <mergeCell ref="A9:AV9"/>
    <mergeCell ref="A14:E14"/>
    <mergeCell ref="A10:AV10"/>
    <mergeCell ref="A11:AV11"/>
    <mergeCell ref="A12:AV12"/>
    <mergeCell ref="A13:AV13"/>
    <mergeCell ref="G14:AV14"/>
  </mergeCells>
  <phoneticPr fontId="0" type="noConversion"/>
  <pageMargins left="0.74803149606299213" right="0.5" top="0.77" bottom="0.98425196850393704" header="0" footer="0"/>
  <pageSetup paperSize="9" scale="95"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outlinePr summaryRight="0"/>
  </sheetPr>
  <dimension ref="A1:BI182"/>
  <sheetViews>
    <sheetView showGridLines="0" view="pageBreakPreview" zoomScale="90" zoomScaleNormal="100" workbookViewId="0">
      <selection activeCell="AT185" sqref="AT185"/>
    </sheetView>
  </sheetViews>
  <sheetFormatPr defaultColWidth="14.6640625" defaultRowHeight="13.5" customHeight="1"/>
  <cols>
    <col min="1" max="1" width="6.5" customWidth="1"/>
    <col min="2" max="61" width="3.33203125" customWidth="1"/>
  </cols>
  <sheetData>
    <row r="1" spans="1:61" ht="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61" ht="19.5" customHeight="1">
      <c r="A2" s="280" t="s">
        <v>191</v>
      </c>
      <c r="B2" s="280"/>
      <c r="C2" s="280"/>
      <c r="D2" s="280"/>
      <c r="E2" s="280"/>
      <c r="F2" s="280"/>
      <c r="G2" s="280"/>
      <c r="H2" s="280"/>
      <c r="I2" s="280"/>
      <c r="J2" s="280"/>
      <c r="K2" s="280"/>
      <c r="L2" s="280"/>
      <c r="M2" s="280"/>
      <c r="N2" s="280"/>
      <c r="O2" s="280"/>
      <c r="P2" s="280"/>
      <c r="Q2" s="280"/>
    </row>
    <row r="3" spans="1:61" ht="11.25" customHeight="1">
      <c r="A3" s="281" t="s">
        <v>192</v>
      </c>
      <c r="B3" s="281" t="s">
        <v>193</v>
      </c>
      <c r="C3" s="281"/>
      <c r="D3" s="281"/>
      <c r="E3" s="281"/>
      <c r="F3" s="282" t="s">
        <v>194</v>
      </c>
      <c r="G3" s="281" t="s">
        <v>195</v>
      </c>
      <c r="H3" s="281"/>
      <c r="I3" s="281"/>
      <c r="J3" s="282" t="s">
        <v>196</v>
      </c>
      <c r="K3" s="281" t="s">
        <v>197</v>
      </c>
      <c r="L3" s="281"/>
      <c r="M3" s="281"/>
      <c r="N3" s="9"/>
      <c r="O3" s="281" t="s">
        <v>198</v>
      </c>
      <c r="P3" s="281"/>
      <c r="Q3" s="281"/>
      <c r="R3" s="281"/>
      <c r="S3" s="282" t="s">
        <v>199</v>
      </c>
      <c r="T3" s="281" t="s">
        <v>200</v>
      </c>
      <c r="U3" s="281"/>
      <c r="V3" s="281"/>
      <c r="W3" s="282" t="s">
        <v>201</v>
      </c>
      <c r="X3" s="281" t="s">
        <v>202</v>
      </c>
      <c r="Y3" s="281"/>
      <c r="Z3" s="281"/>
      <c r="AA3" s="282" t="s">
        <v>203</v>
      </c>
      <c r="AB3" s="281" t="s">
        <v>204</v>
      </c>
      <c r="AC3" s="281"/>
      <c r="AD3" s="281"/>
      <c r="AE3" s="281"/>
      <c r="AF3" s="282" t="s">
        <v>205</v>
      </c>
      <c r="AG3" s="281" t="s">
        <v>206</v>
      </c>
      <c r="AH3" s="281"/>
      <c r="AI3" s="281"/>
      <c r="AJ3" s="282" t="s">
        <v>207</v>
      </c>
      <c r="AK3" s="281" t="s">
        <v>208</v>
      </c>
      <c r="AL3" s="281"/>
      <c r="AM3" s="281"/>
      <c r="AN3" s="281"/>
      <c r="AO3" s="281" t="s">
        <v>209</v>
      </c>
      <c r="AP3" s="281"/>
      <c r="AQ3" s="281"/>
      <c r="AR3" s="281"/>
      <c r="AS3" s="282" t="s">
        <v>210</v>
      </c>
      <c r="AT3" s="281" t="s">
        <v>211</v>
      </c>
      <c r="AU3" s="281"/>
      <c r="AV3" s="281"/>
      <c r="AW3" s="282" t="s">
        <v>212</v>
      </c>
      <c r="AX3" s="281" t="s">
        <v>213</v>
      </c>
      <c r="AY3" s="281"/>
      <c r="AZ3" s="281"/>
      <c r="BA3" s="281"/>
      <c r="BB3" s="10"/>
      <c r="BC3" s="10"/>
      <c r="BD3" s="10"/>
      <c r="BE3" s="10"/>
      <c r="BF3" s="10"/>
      <c r="BG3" s="10"/>
      <c r="BH3" s="10"/>
      <c r="BI3" s="10"/>
    </row>
    <row r="4" spans="1:61" ht="60.75" customHeight="1">
      <c r="A4" s="281"/>
      <c r="B4" s="11" t="s">
        <v>214</v>
      </c>
      <c r="C4" s="11" t="s">
        <v>215</v>
      </c>
      <c r="D4" s="11" t="s">
        <v>216</v>
      </c>
      <c r="E4" s="11" t="s">
        <v>217</v>
      </c>
      <c r="F4" s="283"/>
      <c r="G4" s="11" t="s">
        <v>218</v>
      </c>
      <c r="H4" s="11" t="s">
        <v>219</v>
      </c>
      <c r="I4" s="11" t="s">
        <v>220</v>
      </c>
      <c r="J4" s="283"/>
      <c r="K4" s="11" t="s">
        <v>221</v>
      </c>
      <c r="L4" s="11" t="s">
        <v>222</v>
      </c>
      <c r="M4" s="11" t="s">
        <v>223</v>
      </c>
      <c r="N4" s="11" t="s">
        <v>224</v>
      </c>
      <c r="O4" s="11" t="s">
        <v>214</v>
      </c>
      <c r="P4" s="11" t="s">
        <v>215</v>
      </c>
      <c r="Q4" s="11" t="s">
        <v>216</v>
      </c>
      <c r="R4" s="11" t="s">
        <v>217</v>
      </c>
      <c r="S4" s="283"/>
      <c r="T4" s="11" t="s">
        <v>225</v>
      </c>
      <c r="U4" s="11" t="s">
        <v>226</v>
      </c>
      <c r="V4" s="11" t="s">
        <v>227</v>
      </c>
      <c r="W4" s="283"/>
      <c r="X4" s="11" t="s">
        <v>228</v>
      </c>
      <c r="Y4" s="11" t="s">
        <v>229</v>
      </c>
      <c r="Z4" s="11" t="s">
        <v>230</v>
      </c>
      <c r="AA4" s="283"/>
      <c r="AB4" s="11" t="s">
        <v>228</v>
      </c>
      <c r="AC4" s="11" t="s">
        <v>229</v>
      </c>
      <c r="AD4" s="11" t="s">
        <v>230</v>
      </c>
      <c r="AE4" s="11" t="s">
        <v>231</v>
      </c>
      <c r="AF4" s="283"/>
      <c r="AG4" s="11" t="s">
        <v>218</v>
      </c>
      <c r="AH4" s="11" t="s">
        <v>219</v>
      </c>
      <c r="AI4" s="11" t="s">
        <v>220</v>
      </c>
      <c r="AJ4" s="283"/>
      <c r="AK4" s="11" t="s">
        <v>232</v>
      </c>
      <c r="AL4" s="11" t="s">
        <v>233</v>
      </c>
      <c r="AM4" s="11" t="s">
        <v>234</v>
      </c>
      <c r="AN4" s="11" t="s">
        <v>235</v>
      </c>
      <c r="AO4" s="11" t="s">
        <v>214</v>
      </c>
      <c r="AP4" s="11" t="s">
        <v>215</v>
      </c>
      <c r="AQ4" s="11" t="s">
        <v>216</v>
      </c>
      <c r="AR4" s="11" t="s">
        <v>217</v>
      </c>
      <c r="AS4" s="283"/>
      <c r="AT4" s="11" t="s">
        <v>218</v>
      </c>
      <c r="AU4" s="11" t="s">
        <v>219</v>
      </c>
      <c r="AV4" s="11" t="s">
        <v>220</v>
      </c>
      <c r="AW4" s="283"/>
      <c r="AX4" s="11" t="s">
        <v>221</v>
      </c>
      <c r="AY4" s="11" t="s">
        <v>222</v>
      </c>
      <c r="AZ4" s="11" t="s">
        <v>223</v>
      </c>
      <c r="BA4" s="12" t="s">
        <v>236</v>
      </c>
      <c r="BB4" s="10"/>
      <c r="BC4" s="10"/>
      <c r="BD4" s="10"/>
      <c r="BE4" s="10"/>
      <c r="BF4" s="10"/>
      <c r="BG4" s="10"/>
      <c r="BH4" s="10"/>
      <c r="BI4" s="10"/>
    </row>
    <row r="5" spans="1:61" ht="9.75" customHeight="1">
      <c r="A5" s="281"/>
      <c r="B5" s="18" t="s">
        <v>27</v>
      </c>
      <c r="C5" s="9" t="s">
        <v>12</v>
      </c>
      <c r="D5" s="9" t="s">
        <v>13</v>
      </c>
      <c r="E5" s="9" t="s">
        <v>14</v>
      </c>
      <c r="F5" s="9" t="s">
        <v>32</v>
      </c>
      <c r="G5" s="9" t="s">
        <v>15</v>
      </c>
      <c r="H5" s="9" t="s">
        <v>16</v>
      </c>
      <c r="I5" s="9" t="s">
        <v>17</v>
      </c>
      <c r="J5" s="9" t="s">
        <v>18</v>
      </c>
      <c r="K5" s="9" t="s">
        <v>19</v>
      </c>
      <c r="L5" s="9" t="s">
        <v>20</v>
      </c>
      <c r="M5" s="9" t="s">
        <v>21</v>
      </c>
      <c r="N5" s="9" t="s">
        <v>22</v>
      </c>
      <c r="O5" s="9" t="s">
        <v>23</v>
      </c>
      <c r="P5" s="9" t="s">
        <v>24</v>
      </c>
      <c r="Q5" s="9" t="s">
        <v>25</v>
      </c>
      <c r="R5" s="9" t="s">
        <v>73</v>
      </c>
      <c r="S5" s="9" t="s">
        <v>26</v>
      </c>
      <c r="T5" s="9" t="s">
        <v>28</v>
      </c>
      <c r="U5" s="18" t="s">
        <v>29</v>
      </c>
      <c r="V5" s="9" t="s">
        <v>30</v>
      </c>
      <c r="W5" s="9" t="s">
        <v>31</v>
      </c>
      <c r="X5" s="9" t="s">
        <v>33</v>
      </c>
      <c r="Y5" s="9" t="s">
        <v>34</v>
      </c>
      <c r="Z5" s="9" t="s">
        <v>35</v>
      </c>
      <c r="AA5" s="9" t="s">
        <v>36</v>
      </c>
      <c r="AB5" s="9" t="s">
        <v>37</v>
      </c>
      <c r="AC5" s="9" t="s">
        <v>84</v>
      </c>
      <c r="AD5" s="9" t="s">
        <v>85</v>
      </c>
      <c r="AE5" s="9" t="s">
        <v>38</v>
      </c>
      <c r="AF5" s="9" t="s">
        <v>86</v>
      </c>
      <c r="AG5" s="9" t="s">
        <v>39</v>
      </c>
      <c r="AH5" s="9" t="s">
        <v>40</v>
      </c>
      <c r="AI5" s="9" t="s">
        <v>41</v>
      </c>
      <c r="AJ5" s="9" t="s">
        <v>42</v>
      </c>
      <c r="AK5" s="9" t="s">
        <v>43</v>
      </c>
      <c r="AL5" s="9" t="s">
        <v>44</v>
      </c>
      <c r="AM5" s="9" t="s">
        <v>45</v>
      </c>
      <c r="AN5" s="9" t="s">
        <v>46</v>
      </c>
      <c r="AO5" s="9" t="s">
        <v>47</v>
      </c>
      <c r="AP5" s="9" t="s">
        <v>48</v>
      </c>
      <c r="AQ5" s="9" t="s">
        <v>96</v>
      </c>
      <c r="AR5" s="9" t="s">
        <v>98</v>
      </c>
      <c r="AS5" s="9" t="s">
        <v>67</v>
      </c>
      <c r="AT5" s="9" t="s">
        <v>101</v>
      </c>
      <c r="AU5" s="9" t="s">
        <v>102</v>
      </c>
      <c r="AV5" s="9" t="s">
        <v>133</v>
      </c>
      <c r="AW5" s="9" t="s">
        <v>134</v>
      </c>
      <c r="AX5" s="9" t="s">
        <v>135</v>
      </c>
      <c r="AY5" s="9" t="s">
        <v>136</v>
      </c>
      <c r="AZ5" s="9" t="s">
        <v>137</v>
      </c>
      <c r="BA5" s="13" t="s">
        <v>138</v>
      </c>
      <c r="BB5" s="10"/>
      <c r="BC5" s="10"/>
      <c r="BD5" s="10"/>
      <c r="BE5" s="10"/>
      <c r="BF5" s="10"/>
      <c r="BG5" s="10"/>
      <c r="BH5" s="10"/>
      <c r="BI5" s="10"/>
    </row>
    <row r="6" spans="1:61" ht="10.5" customHeight="1">
      <c r="A6" s="285" t="s">
        <v>237</v>
      </c>
      <c r="B6" s="284"/>
      <c r="C6" s="286"/>
      <c r="D6" s="284"/>
      <c r="E6" s="284"/>
      <c r="F6" s="284"/>
      <c r="G6" s="284"/>
      <c r="H6" s="284"/>
      <c r="I6" s="284"/>
      <c r="J6" s="284"/>
      <c r="K6" s="284"/>
      <c r="L6" s="284"/>
      <c r="M6" s="284"/>
      <c r="N6" s="284"/>
      <c r="O6" s="284"/>
      <c r="P6" s="284"/>
      <c r="Q6" s="284"/>
      <c r="S6" s="284" t="s">
        <v>238</v>
      </c>
      <c r="T6" s="287" t="s">
        <v>238</v>
      </c>
      <c r="U6" s="284"/>
      <c r="V6" s="286"/>
      <c r="W6" s="284"/>
      <c r="X6" s="284"/>
      <c r="Y6" s="284"/>
      <c r="Z6" s="284"/>
      <c r="AA6" s="284"/>
      <c r="AB6" s="284"/>
      <c r="AC6" s="284"/>
      <c r="AD6" s="284"/>
      <c r="AE6" s="284"/>
      <c r="AF6" s="284"/>
      <c r="AG6" s="284"/>
      <c r="AH6" s="284"/>
      <c r="AI6" s="284"/>
      <c r="AJ6" s="284"/>
      <c r="AK6" s="284"/>
      <c r="AL6" s="284"/>
      <c r="AM6" s="284"/>
      <c r="AN6" s="284"/>
      <c r="AO6" s="284"/>
      <c r="AP6" s="284"/>
      <c r="AQ6" s="284" t="s">
        <v>239</v>
      </c>
      <c r="AR6" s="284" t="s">
        <v>239</v>
      </c>
      <c r="AS6" s="284" t="s">
        <v>238</v>
      </c>
      <c r="AT6" s="284" t="s">
        <v>238</v>
      </c>
      <c r="AU6" s="284" t="s">
        <v>238</v>
      </c>
      <c r="AV6" s="284" t="s">
        <v>238</v>
      </c>
      <c r="AW6" s="284" t="s">
        <v>238</v>
      </c>
      <c r="AX6" s="284" t="s">
        <v>238</v>
      </c>
      <c r="AY6" s="284" t="s">
        <v>238</v>
      </c>
      <c r="AZ6" s="284" t="s">
        <v>238</v>
      </c>
      <c r="BA6" s="284" t="s">
        <v>238</v>
      </c>
      <c r="BB6" s="15"/>
      <c r="BC6" s="14"/>
      <c r="BD6" s="10"/>
      <c r="BE6" s="10"/>
      <c r="BF6" s="10"/>
      <c r="BG6" s="10"/>
      <c r="BH6" s="10"/>
      <c r="BI6" s="10"/>
    </row>
    <row r="7" spans="1:61" ht="10.5" customHeight="1">
      <c r="A7" s="285"/>
      <c r="B7" s="284"/>
      <c r="C7" s="286"/>
      <c r="D7" s="284"/>
      <c r="E7" s="284"/>
      <c r="F7" s="284"/>
      <c r="G7" s="284"/>
      <c r="H7" s="284"/>
      <c r="I7" s="284"/>
      <c r="J7" s="284"/>
      <c r="K7" s="284"/>
      <c r="L7" s="284"/>
      <c r="M7" s="284"/>
      <c r="N7" s="284"/>
      <c r="O7" s="284"/>
      <c r="P7" s="284"/>
      <c r="Q7" s="284"/>
      <c r="S7" s="284"/>
      <c r="T7" s="287"/>
      <c r="U7" s="284"/>
      <c r="V7" s="286"/>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10"/>
      <c r="BC7" s="10"/>
      <c r="BD7" s="10"/>
      <c r="BE7" s="10"/>
      <c r="BF7" s="10"/>
      <c r="BG7" s="10"/>
      <c r="BH7" s="10"/>
      <c r="BI7" s="10"/>
    </row>
    <row r="8" spans="1:61" s="10" customFormat="1" ht="10.5" customHeight="1">
      <c r="A8" s="285" t="s">
        <v>240</v>
      </c>
      <c r="B8" s="284"/>
      <c r="C8" s="286"/>
      <c r="D8" s="284"/>
      <c r="E8" s="284"/>
      <c r="F8" s="284"/>
      <c r="G8" s="284"/>
      <c r="H8" s="284"/>
      <c r="I8" s="284"/>
      <c r="J8" s="284"/>
      <c r="K8" s="284"/>
      <c r="L8" s="284"/>
      <c r="M8" s="284"/>
      <c r="N8" s="284"/>
      <c r="O8" s="284"/>
      <c r="P8" s="284"/>
      <c r="Q8" s="284"/>
      <c r="R8" s="284"/>
      <c r="S8" s="284" t="s">
        <v>238</v>
      </c>
      <c r="T8" s="287" t="s">
        <v>238</v>
      </c>
      <c r="U8" s="284"/>
      <c r="V8" s="286"/>
      <c r="W8" s="284"/>
      <c r="X8" s="284"/>
      <c r="Y8" s="284"/>
      <c r="Z8" s="284"/>
      <c r="AA8" s="284"/>
      <c r="AB8" s="284"/>
      <c r="AC8" s="284"/>
      <c r="AD8" s="284"/>
      <c r="AE8" s="284"/>
      <c r="AF8" s="284"/>
      <c r="AG8" s="284"/>
      <c r="AH8" s="284"/>
      <c r="AI8" s="284"/>
      <c r="AJ8" s="284"/>
      <c r="AK8" s="284"/>
      <c r="AL8" s="284"/>
      <c r="AM8" s="284"/>
      <c r="AN8" s="289">
        <v>0</v>
      </c>
      <c r="AO8" s="289">
        <v>0</v>
      </c>
      <c r="AP8" s="289">
        <v>0</v>
      </c>
      <c r="AQ8" s="289">
        <v>0</v>
      </c>
      <c r="AR8" s="284" t="s">
        <v>239</v>
      </c>
      <c r="AS8" s="284" t="s">
        <v>238</v>
      </c>
      <c r="AT8" s="284" t="s">
        <v>238</v>
      </c>
      <c r="AU8" s="284" t="s">
        <v>238</v>
      </c>
      <c r="AV8" s="284" t="s">
        <v>238</v>
      </c>
      <c r="AW8" s="284" t="s">
        <v>238</v>
      </c>
      <c r="AX8" s="284" t="s">
        <v>238</v>
      </c>
      <c r="AY8" s="284" t="s">
        <v>238</v>
      </c>
      <c r="AZ8" s="284" t="s">
        <v>238</v>
      </c>
      <c r="BA8" s="284" t="s">
        <v>238</v>
      </c>
      <c r="BB8" s="15"/>
      <c r="BC8" s="14"/>
      <c r="BD8" s="15"/>
      <c r="BE8" s="15"/>
      <c r="BF8" s="14"/>
      <c r="BG8" s="15"/>
      <c r="BH8" s="15"/>
      <c r="BI8" s="14"/>
    </row>
    <row r="9" spans="1:61" s="10" customFormat="1" ht="10.5" customHeight="1">
      <c r="A9" s="285"/>
      <c r="B9" s="284"/>
      <c r="C9" s="286"/>
      <c r="D9" s="284"/>
      <c r="E9" s="284"/>
      <c r="F9" s="284"/>
      <c r="G9" s="284"/>
      <c r="H9" s="284"/>
      <c r="I9" s="284"/>
      <c r="J9" s="284"/>
      <c r="K9" s="284"/>
      <c r="L9" s="284"/>
      <c r="M9" s="284"/>
      <c r="N9" s="284"/>
      <c r="O9" s="284"/>
      <c r="P9" s="284"/>
      <c r="Q9" s="284"/>
      <c r="R9" s="284"/>
      <c r="S9" s="284"/>
      <c r="T9" s="287"/>
      <c r="U9" s="284"/>
      <c r="V9" s="286"/>
      <c r="W9" s="284"/>
      <c r="X9" s="284"/>
      <c r="Y9" s="284"/>
      <c r="Z9" s="284"/>
      <c r="AA9" s="284"/>
      <c r="AB9" s="284"/>
      <c r="AC9" s="284"/>
      <c r="AD9" s="284"/>
      <c r="AE9" s="284"/>
      <c r="AF9" s="284"/>
      <c r="AG9" s="284"/>
      <c r="AH9" s="284"/>
      <c r="AI9" s="284"/>
      <c r="AJ9" s="284"/>
      <c r="AK9" s="284"/>
      <c r="AL9" s="284"/>
      <c r="AM9" s="284"/>
      <c r="AN9" s="289"/>
      <c r="AO9" s="289"/>
      <c r="AP9" s="289"/>
      <c r="AQ9" s="289"/>
      <c r="AR9" s="284"/>
      <c r="AS9" s="284"/>
      <c r="AT9" s="284"/>
      <c r="AU9" s="284"/>
      <c r="AV9" s="284"/>
      <c r="AW9" s="284"/>
      <c r="AX9" s="284"/>
      <c r="AY9" s="284"/>
      <c r="AZ9" s="284"/>
      <c r="BA9" s="284"/>
      <c r="BB9" s="15"/>
      <c r="BC9" s="14"/>
      <c r="BD9" s="15"/>
      <c r="BE9" s="15"/>
      <c r="BF9" s="14"/>
      <c r="BG9" s="15"/>
      <c r="BH9" s="15"/>
      <c r="BI9" s="14"/>
    </row>
    <row r="10" spans="1:61" s="10" customFormat="1" ht="10.5" customHeight="1">
      <c r="A10" s="285" t="s">
        <v>241</v>
      </c>
      <c r="B10" s="284"/>
      <c r="C10" s="286"/>
      <c r="D10" s="284"/>
      <c r="E10" s="284"/>
      <c r="F10" s="284"/>
      <c r="G10" s="284"/>
      <c r="H10" s="284"/>
      <c r="I10" s="288">
        <v>8</v>
      </c>
      <c r="J10" s="288">
        <v>8</v>
      </c>
      <c r="K10" s="288">
        <v>8</v>
      </c>
      <c r="L10" s="288">
        <v>8</v>
      </c>
      <c r="M10" s="284"/>
      <c r="N10" s="284"/>
      <c r="O10" s="284"/>
      <c r="P10" s="284"/>
      <c r="Q10" s="284"/>
      <c r="R10" s="284" t="s">
        <v>239</v>
      </c>
      <c r="S10" s="284" t="s">
        <v>238</v>
      </c>
      <c r="T10" s="287" t="s">
        <v>238</v>
      </c>
      <c r="U10" s="284"/>
      <c r="V10" s="286"/>
      <c r="W10" s="284"/>
      <c r="X10" s="284"/>
      <c r="Y10" s="284"/>
      <c r="Z10" s="284"/>
      <c r="AA10" s="284"/>
      <c r="AB10" s="284"/>
      <c r="AC10" s="284"/>
      <c r="AD10" s="284"/>
      <c r="AE10" s="284"/>
      <c r="AF10" s="284"/>
      <c r="AG10" s="284"/>
      <c r="AH10" s="284"/>
      <c r="AI10" s="284"/>
      <c r="AJ10" s="284"/>
      <c r="AK10" s="284"/>
      <c r="AL10" s="290">
        <v>0</v>
      </c>
      <c r="AM10" s="290">
        <v>0</v>
      </c>
      <c r="AN10" s="290">
        <v>0</v>
      </c>
      <c r="AO10" s="290">
        <v>8</v>
      </c>
      <c r="AP10" s="290">
        <v>8</v>
      </c>
      <c r="AQ10" s="290">
        <v>8</v>
      </c>
      <c r="AR10" s="290">
        <v>8</v>
      </c>
      <c r="AS10" s="284" t="s">
        <v>239</v>
      </c>
      <c r="AT10" s="284" t="s">
        <v>238</v>
      </c>
      <c r="AU10" s="284" t="s">
        <v>238</v>
      </c>
      <c r="AV10" s="284" t="s">
        <v>238</v>
      </c>
      <c r="AW10" s="284" t="s">
        <v>238</v>
      </c>
      <c r="AX10" s="284" t="s">
        <v>238</v>
      </c>
      <c r="AY10" s="284" t="s">
        <v>238</v>
      </c>
      <c r="AZ10" s="284" t="s">
        <v>238</v>
      </c>
      <c r="BA10" s="284" t="s">
        <v>238</v>
      </c>
      <c r="BB10" s="15"/>
      <c r="BC10" s="14"/>
      <c r="BD10" s="15"/>
      <c r="BE10" s="15"/>
      <c r="BF10" s="14"/>
      <c r="BG10" s="15"/>
      <c r="BH10" s="15"/>
      <c r="BI10" s="14"/>
    </row>
    <row r="11" spans="1:61" s="10" customFormat="1" ht="10.5" customHeight="1">
      <c r="A11" s="285"/>
      <c r="B11" s="284"/>
      <c r="C11" s="286"/>
      <c r="D11" s="284"/>
      <c r="E11" s="284"/>
      <c r="F11" s="284"/>
      <c r="G11" s="284"/>
      <c r="H11" s="284"/>
      <c r="I11" s="288"/>
      <c r="J11" s="288"/>
      <c r="K11" s="288"/>
      <c r="L11" s="288"/>
      <c r="M11" s="284"/>
      <c r="N11" s="284"/>
      <c r="O11" s="284"/>
      <c r="P11" s="284"/>
      <c r="Q11" s="284"/>
      <c r="R11" s="284"/>
      <c r="S11" s="284"/>
      <c r="T11" s="287"/>
      <c r="U11" s="284"/>
      <c r="V11" s="286"/>
      <c r="W11" s="284"/>
      <c r="X11" s="284"/>
      <c r="Y11" s="284"/>
      <c r="Z11" s="284"/>
      <c r="AA11" s="284"/>
      <c r="AB11" s="284"/>
      <c r="AC11" s="284"/>
      <c r="AD11" s="284"/>
      <c r="AE11" s="284"/>
      <c r="AF11" s="284"/>
      <c r="AG11" s="284"/>
      <c r="AH11" s="284"/>
      <c r="AI11" s="284"/>
      <c r="AJ11" s="284"/>
      <c r="AK11" s="284"/>
      <c r="AL11" s="290"/>
      <c r="AM11" s="290"/>
      <c r="AN11" s="290"/>
      <c r="AO11" s="290"/>
      <c r="AP11" s="290"/>
      <c r="AQ11" s="290"/>
      <c r="AR11" s="290"/>
      <c r="AS11" s="284"/>
      <c r="AT11" s="284"/>
      <c r="AU11" s="284"/>
      <c r="AV11" s="284"/>
      <c r="AW11" s="284"/>
      <c r="AX11" s="284"/>
      <c r="AY11" s="284"/>
      <c r="AZ11" s="284"/>
      <c r="BA11" s="284"/>
      <c r="BB11" s="15"/>
      <c r="BC11" s="14"/>
      <c r="BD11" s="15"/>
      <c r="BE11" s="15"/>
      <c r="BF11" s="14"/>
      <c r="BG11" s="15"/>
      <c r="BH11" s="15"/>
      <c r="BI11" s="14"/>
    </row>
    <row r="12" spans="1:61" s="10" customFormat="1" ht="10.5" customHeight="1">
      <c r="A12" s="285" t="s">
        <v>242</v>
      </c>
      <c r="B12" s="293">
        <v>0</v>
      </c>
      <c r="C12" s="294">
        <v>0</v>
      </c>
      <c r="D12" s="293">
        <v>8</v>
      </c>
      <c r="E12" s="293">
        <v>8</v>
      </c>
      <c r="F12" s="293">
        <v>8</v>
      </c>
      <c r="G12" s="293">
        <v>8</v>
      </c>
      <c r="H12" s="284"/>
      <c r="I12" s="284"/>
      <c r="J12" s="284"/>
      <c r="K12" s="284"/>
      <c r="L12" s="284"/>
      <c r="M12" s="284"/>
      <c r="N12" s="284"/>
      <c r="O12" s="284"/>
      <c r="P12" s="284"/>
      <c r="Q12" s="284"/>
      <c r="R12" s="284" t="s">
        <v>239</v>
      </c>
      <c r="S12" s="284" t="s">
        <v>238</v>
      </c>
      <c r="T12" s="287" t="s">
        <v>238</v>
      </c>
      <c r="U12" s="284"/>
      <c r="V12" s="286"/>
      <c r="W12" s="284"/>
      <c r="X12" s="284"/>
      <c r="Y12" s="284"/>
      <c r="Z12" s="284"/>
      <c r="AA12" s="284"/>
      <c r="AB12" s="284"/>
      <c r="AC12" s="284"/>
      <c r="AD12" s="291">
        <v>8</v>
      </c>
      <c r="AE12" s="291">
        <v>8</v>
      </c>
      <c r="AF12" s="291">
        <v>8</v>
      </c>
      <c r="AG12" s="291">
        <v>8</v>
      </c>
      <c r="AH12" s="284" t="s">
        <v>239</v>
      </c>
      <c r="AI12" s="284" t="s">
        <v>243</v>
      </c>
      <c r="AJ12" s="284" t="s">
        <v>243</v>
      </c>
      <c r="AK12" s="284" t="s">
        <v>243</v>
      </c>
      <c r="AL12" s="284" t="s">
        <v>243</v>
      </c>
      <c r="AM12" s="292" t="s">
        <v>244</v>
      </c>
      <c r="AN12" s="292" t="s">
        <v>244</v>
      </c>
      <c r="AO12" s="292" t="s">
        <v>244</v>
      </c>
      <c r="AP12" s="292" t="s">
        <v>244</v>
      </c>
      <c r="AQ12" s="284" t="s">
        <v>241</v>
      </c>
      <c r="AR12" s="284" t="s">
        <v>241</v>
      </c>
      <c r="AS12" s="284" t="s">
        <v>49</v>
      </c>
      <c r="AT12" s="284" t="s">
        <v>49</v>
      </c>
      <c r="AU12" s="284" t="s">
        <v>49</v>
      </c>
      <c r="AV12" s="284" t="s">
        <v>49</v>
      </c>
      <c r="AW12" s="284" t="s">
        <v>49</v>
      </c>
      <c r="AX12" s="284" t="s">
        <v>49</v>
      </c>
      <c r="AY12" s="284" t="s">
        <v>49</v>
      </c>
      <c r="AZ12" s="284" t="s">
        <v>49</v>
      </c>
      <c r="BA12" s="284" t="s">
        <v>49</v>
      </c>
      <c r="BB12" s="15"/>
      <c r="BC12" s="14"/>
      <c r="BD12" s="15"/>
      <c r="BE12" s="15"/>
      <c r="BF12" s="14"/>
      <c r="BG12" s="15"/>
      <c r="BH12" s="15"/>
      <c r="BI12" s="14"/>
    </row>
    <row r="13" spans="1:61" s="10" customFormat="1" ht="10.5" customHeight="1">
      <c r="A13" s="285"/>
      <c r="B13" s="293"/>
      <c r="C13" s="294"/>
      <c r="D13" s="293"/>
      <c r="E13" s="293"/>
      <c r="F13" s="293"/>
      <c r="G13" s="293"/>
      <c r="H13" s="284"/>
      <c r="I13" s="284"/>
      <c r="J13" s="284"/>
      <c r="K13" s="284"/>
      <c r="L13" s="284"/>
      <c r="M13" s="284"/>
      <c r="N13" s="284"/>
      <c r="O13" s="284"/>
      <c r="P13" s="284"/>
      <c r="Q13" s="284"/>
      <c r="R13" s="284"/>
      <c r="S13" s="284"/>
      <c r="T13" s="287"/>
      <c r="U13" s="284"/>
      <c r="V13" s="286"/>
      <c r="W13" s="284"/>
      <c r="X13" s="284"/>
      <c r="Y13" s="284"/>
      <c r="Z13" s="284"/>
      <c r="AA13" s="284"/>
      <c r="AB13" s="284"/>
      <c r="AC13" s="284"/>
      <c r="AD13" s="291"/>
      <c r="AE13" s="291"/>
      <c r="AF13" s="291"/>
      <c r="AG13" s="291"/>
      <c r="AH13" s="284"/>
      <c r="AI13" s="284"/>
      <c r="AJ13" s="284"/>
      <c r="AK13" s="284"/>
      <c r="AL13" s="284"/>
      <c r="AM13" s="292"/>
      <c r="AN13" s="292"/>
      <c r="AO13" s="292"/>
      <c r="AP13" s="292"/>
      <c r="AQ13" s="284"/>
      <c r="AR13" s="284"/>
      <c r="AS13" s="284"/>
      <c r="AT13" s="284"/>
      <c r="AU13" s="284"/>
      <c r="AV13" s="284"/>
      <c r="AW13" s="284"/>
      <c r="AX13" s="284"/>
      <c r="AY13" s="284"/>
      <c r="AZ13" s="284"/>
      <c r="BA13" s="284"/>
      <c r="BB13" s="15"/>
      <c r="BC13" s="14"/>
      <c r="BD13" s="15"/>
      <c r="BE13" s="15"/>
      <c r="BF13" s="14"/>
      <c r="BG13" s="15"/>
      <c r="BH13" s="15"/>
      <c r="BI13" s="14"/>
    </row>
    <row r="14" spans="1:61" ht="13.5" hidden="1" customHeight="1">
      <c r="A14" s="9"/>
      <c r="B14" s="295"/>
      <c r="C14" s="296"/>
      <c r="D14" s="296"/>
      <c r="E14" s="296"/>
      <c r="F14" s="296"/>
      <c r="G14" s="296"/>
      <c r="H14" s="296"/>
      <c r="I14" s="296"/>
      <c r="J14" s="296"/>
      <c r="K14" s="296"/>
      <c r="L14" s="296"/>
      <c r="M14" s="296"/>
      <c r="N14" s="296"/>
      <c r="O14" s="296"/>
      <c r="P14" s="296"/>
      <c r="Q14" s="296"/>
      <c r="R14" s="296"/>
      <c r="S14" s="296"/>
      <c r="T14" s="296"/>
      <c r="U14" s="295"/>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15"/>
      <c r="BC14" s="14"/>
      <c r="BD14" s="15"/>
      <c r="BE14" s="15"/>
      <c r="BF14" s="14"/>
      <c r="BG14" s="15"/>
      <c r="BH14" s="15"/>
      <c r="BI14" s="14"/>
    </row>
    <row r="15" spans="1:61" ht="13.5" hidden="1" customHeight="1">
      <c r="A15" s="297" t="s">
        <v>245</v>
      </c>
      <c r="B15" s="284" t="s">
        <v>49</v>
      </c>
      <c r="C15" s="284" t="s">
        <v>49</v>
      </c>
      <c r="D15" s="284" t="s">
        <v>49</v>
      </c>
      <c r="E15" s="284" t="s">
        <v>49</v>
      </c>
      <c r="F15" s="284" t="s">
        <v>49</v>
      </c>
      <c r="G15" s="284" t="s">
        <v>49</v>
      </c>
      <c r="H15" s="284" t="s">
        <v>49</v>
      </c>
      <c r="I15" s="284" t="s">
        <v>49</v>
      </c>
      <c r="J15" s="284" t="s">
        <v>49</v>
      </c>
      <c r="K15" s="284" t="s">
        <v>49</v>
      </c>
      <c r="L15" s="284" t="s">
        <v>49</v>
      </c>
      <c r="M15" s="284" t="s">
        <v>49</v>
      </c>
      <c r="N15" s="284" t="s">
        <v>49</v>
      </c>
      <c r="O15" s="284" t="s">
        <v>49</v>
      </c>
      <c r="P15" s="284" t="s">
        <v>49</v>
      </c>
      <c r="Q15" s="284" t="s">
        <v>49</v>
      </c>
      <c r="R15" s="284" t="s">
        <v>49</v>
      </c>
      <c r="S15" s="284" t="s">
        <v>49</v>
      </c>
      <c r="T15" s="284" t="s">
        <v>49</v>
      </c>
      <c r="U15" s="284" t="s">
        <v>49</v>
      </c>
      <c r="V15" s="284" t="s">
        <v>49</v>
      </c>
      <c r="W15" s="284" t="s">
        <v>49</v>
      </c>
      <c r="X15" s="284" t="s">
        <v>49</v>
      </c>
      <c r="Y15" s="284" t="s">
        <v>49</v>
      </c>
      <c r="Z15" s="284" t="s">
        <v>49</v>
      </c>
      <c r="AA15" s="284" t="s">
        <v>49</v>
      </c>
      <c r="AB15" s="284" t="s">
        <v>49</v>
      </c>
      <c r="AC15" s="284" t="s">
        <v>49</v>
      </c>
      <c r="AD15" s="284" t="s">
        <v>49</v>
      </c>
      <c r="AE15" s="284" t="s">
        <v>49</v>
      </c>
      <c r="AF15" s="284" t="s">
        <v>49</v>
      </c>
      <c r="AG15" s="284" t="s">
        <v>49</v>
      </c>
      <c r="AH15" s="284" t="s">
        <v>49</v>
      </c>
      <c r="AI15" s="284" t="s">
        <v>49</v>
      </c>
      <c r="AJ15" s="284" t="s">
        <v>49</v>
      </c>
      <c r="AK15" s="284" t="s">
        <v>49</v>
      </c>
      <c r="AL15" s="284" t="s">
        <v>49</v>
      </c>
      <c r="AM15" s="284" t="s">
        <v>49</v>
      </c>
      <c r="AN15" s="284" t="s">
        <v>49</v>
      </c>
      <c r="AO15" s="284" t="s">
        <v>49</v>
      </c>
      <c r="AP15" s="284" t="s">
        <v>49</v>
      </c>
      <c r="AQ15" s="284" t="s">
        <v>49</v>
      </c>
      <c r="AR15" s="284" t="s">
        <v>49</v>
      </c>
      <c r="AS15" s="284" t="s">
        <v>49</v>
      </c>
      <c r="AT15" s="284" t="s">
        <v>49</v>
      </c>
      <c r="AU15" s="284" t="s">
        <v>49</v>
      </c>
      <c r="AV15" s="284" t="s">
        <v>49</v>
      </c>
      <c r="AW15" s="284" t="s">
        <v>49</v>
      </c>
      <c r="AX15" s="284" t="s">
        <v>49</v>
      </c>
      <c r="AY15" s="284" t="s">
        <v>49</v>
      </c>
      <c r="AZ15" s="284" t="s">
        <v>49</v>
      </c>
      <c r="BA15" s="284" t="s">
        <v>49</v>
      </c>
      <c r="BB15" s="15"/>
      <c r="BC15" s="14"/>
      <c r="BD15" s="15"/>
      <c r="BE15" s="15"/>
      <c r="BF15" s="14"/>
      <c r="BG15" s="15"/>
      <c r="BH15" s="15"/>
      <c r="BI15" s="14"/>
    </row>
    <row r="16" spans="1:61" ht="13.5" hidden="1" customHeight="1">
      <c r="A16" s="297"/>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15"/>
      <c r="BC16" s="14"/>
      <c r="BD16" s="15"/>
      <c r="BE16" s="15"/>
      <c r="BF16" s="14"/>
      <c r="BG16" s="15"/>
      <c r="BH16" s="15"/>
      <c r="BI16" s="14"/>
    </row>
    <row r="17" spans="1:61" ht="13.5" hidden="1" customHeight="1">
      <c r="A17" s="10"/>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5"/>
      <c r="BC17" s="14"/>
      <c r="BD17" s="15"/>
      <c r="BE17" s="15"/>
      <c r="BF17" s="14"/>
      <c r="BG17" s="15"/>
      <c r="BH17" s="15"/>
      <c r="BI17" s="14"/>
    </row>
    <row r="18" spans="1:61" ht="13.5" hidden="1" customHeight="1">
      <c r="A18" s="297" t="s">
        <v>246</v>
      </c>
      <c r="B18" s="284" t="s">
        <v>49</v>
      </c>
      <c r="C18" s="284" t="s">
        <v>49</v>
      </c>
      <c r="D18" s="284" t="s">
        <v>49</v>
      </c>
      <c r="E18" s="284" t="s">
        <v>49</v>
      </c>
      <c r="F18" s="284" t="s">
        <v>49</v>
      </c>
      <c r="G18" s="284" t="s">
        <v>49</v>
      </c>
      <c r="H18" s="284" t="s">
        <v>49</v>
      </c>
      <c r="I18" s="284" t="s">
        <v>49</v>
      </c>
      <c r="J18" s="284" t="s">
        <v>49</v>
      </c>
      <c r="K18" s="284" t="s">
        <v>49</v>
      </c>
      <c r="L18" s="284" t="s">
        <v>49</v>
      </c>
      <c r="M18" s="284" t="s">
        <v>49</v>
      </c>
      <c r="N18" s="284" t="s">
        <v>49</v>
      </c>
      <c r="O18" s="284" t="s">
        <v>49</v>
      </c>
      <c r="P18" s="284" t="s">
        <v>49</v>
      </c>
      <c r="Q18" s="284" t="s">
        <v>49</v>
      </c>
      <c r="R18" s="284" t="s">
        <v>49</v>
      </c>
      <c r="S18" s="284" t="s">
        <v>49</v>
      </c>
      <c r="T18" s="284" t="s">
        <v>49</v>
      </c>
      <c r="U18" s="284" t="s">
        <v>49</v>
      </c>
      <c r="V18" s="284" t="s">
        <v>49</v>
      </c>
      <c r="W18" s="284" t="s">
        <v>49</v>
      </c>
      <c r="X18" s="284" t="s">
        <v>49</v>
      </c>
      <c r="Y18" s="284" t="s">
        <v>49</v>
      </c>
      <c r="Z18" s="284" t="s">
        <v>49</v>
      </c>
      <c r="AA18" s="284" t="s">
        <v>49</v>
      </c>
      <c r="AB18" s="284" t="s">
        <v>49</v>
      </c>
      <c r="AC18" s="284" t="s">
        <v>49</v>
      </c>
      <c r="AD18" s="284" t="s">
        <v>49</v>
      </c>
      <c r="AE18" s="284" t="s">
        <v>49</v>
      </c>
      <c r="AF18" s="284" t="s">
        <v>49</v>
      </c>
      <c r="AG18" s="284" t="s">
        <v>49</v>
      </c>
      <c r="AH18" s="284" t="s">
        <v>49</v>
      </c>
      <c r="AI18" s="284" t="s">
        <v>49</v>
      </c>
      <c r="AJ18" s="284" t="s">
        <v>49</v>
      </c>
      <c r="AK18" s="284" t="s">
        <v>49</v>
      </c>
      <c r="AL18" s="284" t="s">
        <v>49</v>
      </c>
      <c r="AM18" s="284" t="s">
        <v>49</v>
      </c>
      <c r="AN18" s="284" t="s">
        <v>49</v>
      </c>
      <c r="AO18" s="284" t="s">
        <v>49</v>
      </c>
      <c r="AP18" s="284" t="s">
        <v>49</v>
      </c>
      <c r="AQ18" s="284" t="s">
        <v>49</v>
      </c>
      <c r="AR18" s="284" t="s">
        <v>49</v>
      </c>
      <c r="AS18" s="284" t="s">
        <v>49</v>
      </c>
      <c r="AT18" s="284" t="s">
        <v>49</v>
      </c>
      <c r="AU18" s="284" t="s">
        <v>49</v>
      </c>
      <c r="AV18" s="284" t="s">
        <v>49</v>
      </c>
      <c r="AW18" s="284" t="s">
        <v>49</v>
      </c>
      <c r="AX18" s="284" t="s">
        <v>49</v>
      </c>
      <c r="AY18" s="284" t="s">
        <v>49</v>
      </c>
      <c r="AZ18" s="284" t="s">
        <v>49</v>
      </c>
      <c r="BA18" s="284" t="s">
        <v>49</v>
      </c>
      <c r="BB18" s="15"/>
      <c r="BC18" s="14"/>
      <c r="BD18" s="15"/>
      <c r="BE18" s="15"/>
      <c r="BF18" s="14"/>
      <c r="BG18" s="15"/>
      <c r="BH18" s="15"/>
      <c r="BI18" s="14"/>
    </row>
    <row r="19" spans="1:61" ht="13.5" hidden="1" customHeight="1">
      <c r="A19" s="297"/>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15"/>
      <c r="BC19" s="14"/>
      <c r="BD19" s="15"/>
      <c r="BE19" s="15"/>
      <c r="BF19" s="14"/>
      <c r="BG19" s="15"/>
      <c r="BH19" s="15"/>
      <c r="BI19" s="14"/>
    </row>
    <row r="20" spans="1:61" ht="13.5" hidden="1" customHeight="1">
      <c r="A20" s="9"/>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5"/>
      <c r="BC20" s="14"/>
      <c r="BD20" s="15"/>
      <c r="BE20" s="15"/>
      <c r="BF20" s="14"/>
      <c r="BG20" s="15"/>
      <c r="BH20" s="15"/>
      <c r="BI20" s="14"/>
    </row>
    <row r="21" spans="1:61" ht="13.5" hidden="1" customHeight="1">
      <c r="A21" s="297" t="s">
        <v>247</v>
      </c>
      <c r="B21" s="284" t="s">
        <v>49</v>
      </c>
      <c r="C21" s="284" t="s">
        <v>49</v>
      </c>
      <c r="D21" s="284" t="s">
        <v>49</v>
      </c>
      <c r="E21" s="284" t="s">
        <v>49</v>
      </c>
      <c r="F21" s="284" t="s">
        <v>49</v>
      </c>
      <c r="G21" s="284" t="s">
        <v>49</v>
      </c>
      <c r="H21" s="284" t="s">
        <v>49</v>
      </c>
      <c r="I21" s="284" t="s">
        <v>49</v>
      </c>
      <c r="J21" s="284" t="s">
        <v>49</v>
      </c>
      <c r="K21" s="284" t="s">
        <v>49</v>
      </c>
      <c r="L21" s="284" t="s">
        <v>49</v>
      </c>
      <c r="M21" s="284" t="s">
        <v>49</v>
      </c>
      <c r="N21" s="284" t="s">
        <v>49</v>
      </c>
      <c r="O21" s="284" t="s">
        <v>49</v>
      </c>
      <c r="P21" s="284" t="s">
        <v>49</v>
      </c>
      <c r="Q21" s="284" t="s">
        <v>49</v>
      </c>
      <c r="R21" s="284" t="s">
        <v>49</v>
      </c>
      <c r="S21" s="284" t="s">
        <v>49</v>
      </c>
      <c r="T21" s="284" t="s">
        <v>49</v>
      </c>
      <c r="U21" s="284" t="s">
        <v>49</v>
      </c>
      <c r="V21" s="284" t="s">
        <v>49</v>
      </c>
      <c r="W21" s="284" t="s">
        <v>49</v>
      </c>
      <c r="X21" s="284" t="s">
        <v>49</v>
      </c>
      <c r="Y21" s="284" t="s">
        <v>49</v>
      </c>
      <c r="Z21" s="284" t="s">
        <v>49</v>
      </c>
      <c r="AA21" s="284" t="s">
        <v>49</v>
      </c>
      <c r="AB21" s="284" t="s">
        <v>49</v>
      </c>
      <c r="AC21" s="284" t="s">
        <v>49</v>
      </c>
      <c r="AD21" s="284" t="s">
        <v>49</v>
      </c>
      <c r="AE21" s="284" t="s">
        <v>49</v>
      </c>
      <c r="AF21" s="284" t="s">
        <v>49</v>
      </c>
      <c r="AG21" s="284" t="s">
        <v>49</v>
      </c>
      <c r="AH21" s="284" t="s">
        <v>49</v>
      </c>
      <c r="AI21" s="284" t="s">
        <v>49</v>
      </c>
      <c r="AJ21" s="284" t="s">
        <v>49</v>
      </c>
      <c r="AK21" s="284" t="s">
        <v>49</v>
      </c>
      <c r="AL21" s="284" t="s">
        <v>49</v>
      </c>
      <c r="AM21" s="284" t="s">
        <v>49</v>
      </c>
      <c r="AN21" s="284" t="s">
        <v>49</v>
      </c>
      <c r="AO21" s="284" t="s">
        <v>49</v>
      </c>
      <c r="AP21" s="284" t="s">
        <v>49</v>
      </c>
      <c r="AQ21" s="284" t="s">
        <v>49</v>
      </c>
      <c r="AR21" s="284" t="s">
        <v>49</v>
      </c>
      <c r="AS21" s="284" t="s">
        <v>49</v>
      </c>
      <c r="AT21" s="284" t="s">
        <v>49</v>
      </c>
      <c r="AU21" s="284" t="s">
        <v>49</v>
      </c>
      <c r="AV21" s="284" t="s">
        <v>49</v>
      </c>
      <c r="AW21" s="284" t="s">
        <v>49</v>
      </c>
      <c r="AX21" s="284" t="s">
        <v>49</v>
      </c>
      <c r="AY21" s="284" t="s">
        <v>49</v>
      </c>
      <c r="AZ21" s="284" t="s">
        <v>49</v>
      </c>
      <c r="BA21" s="284" t="s">
        <v>49</v>
      </c>
      <c r="BB21" s="15"/>
      <c r="BC21" s="14"/>
      <c r="BD21" s="15"/>
      <c r="BE21" s="15"/>
      <c r="BF21" s="14"/>
      <c r="BG21" s="15"/>
      <c r="BH21" s="15"/>
      <c r="BI21" s="14"/>
    </row>
    <row r="22" spans="1:61" ht="13.5" hidden="1" customHeight="1">
      <c r="A22" s="297"/>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15"/>
      <c r="BC22" s="14"/>
      <c r="BD22" s="15"/>
      <c r="BE22" s="15"/>
      <c r="BF22" s="14"/>
      <c r="BG22" s="15"/>
      <c r="BH22" s="15"/>
      <c r="BI22" s="14"/>
    </row>
    <row r="23" spans="1:61" ht="13.5" hidden="1" customHeight="1">
      <c r="A23" s="9"/>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5"/>
      <c r="BC23" s="14"/>
      <c r="BD23" s="15"/>
      <c r="BE23" s="15"/>
      <c r="BF23" s="14"/>
      <c r="BG23" s="15"/>
      <c r="BH23" s="15"/>
      <c r="BI23" s="14"/>
    </row>
    <row r="24" spans="1:61" ht="13.5" hidden="1" customHeight="1">
      <c r="A24" s="297" t="s">
        <v>248</v>
      </c>
      <c r="B24" s="284" t="s">
        <v>49</v>
      </c>
      <c r="C24" s="284" t="s">
        <v>49</v>
      </c>
      <c r="D24" s="284" t="s">
        <v>49</v>
      </c>
      <c r="E24" s="284" t="s">
        <v>49</v>
      </c>
      <c r="F24" s="284" t="s">
        <v>49</v>
      </c>
      <c r="G24" s="284" t="s">
        <v>49</v>
      </c>
      <c r="H24" s="284" t="s">
        <v>49</v>
      </c>
      <c r="I24" s="284" t="s">
        <v>49</v>
      </c>
      <c r="J24" s="284" t="s">
        <v>49</v>
      </c>
      <c r="K24" s="284" t="s">
        <v>49</v>
      </c>
      <c r="L24" s="284" t="s">
        <v>49</v>
      </c>
      <c r="M24" s="284" t="s">
        <v>49</v>
      </c>
      <c r="N24" s="284" t="s">
        <v>49</v>
      </c>
      <c r="O24" s="284" t="s">
        <v>49</v>
      </c>
      <c r="P24" s="284" t="s">
        <v>49</v>
      </c>
      <c r="Q24" s="284" t="s">
        <v>49</v>
      </c>
      <c r="R24" s="284" t="s">
        <v>49</v>
      </c>
      <c r="S24" s="284" t="s">
        <v>49</v>
      </c>
      <c r="T24" s="284" t="s">
        <v>49</v>
      </c>
      <c r="U24" s="284" t="s">
        <v>49</v>
      </c>
      <c r="V24" s="284" t="s">
        <v>49</v>
      </c>
      <c r="W24" s="284" t="s">
        <v>49</v>
      </c>
      <c r="X24" s="284" t="s">
        <v>49</v>
      </c>
      <c r="Y24" s="284" t="s">
        <v>49</v>
      </c>
      <c r="Z24" s="284" t="s">
        <v>49</v>
      </c>
      <c r="AA24" s="284" t="s">
        <v>49</v>
      </c>
      <c r="AB24" s="284" t="s">
        <v>49</v>
      </c>
      <c r="AC24" s="284" t="s">
        <v>49</v>
      </c>
      <c r="AD24" s="284" t="s">
        <v>49</v>
      </c>
      <c r="AE24" s="284" t="s">
        <v>49</v>
      </c>
      <c r="AF24" s="284" t="s">
        <v>49</v>
      </c>
      <c r="AG24" s="284" t="s">
        <v>49</v>
      </c>
      <c r="AH24" s="284" t="s">
        <v>49</v>
      </c>
      <c r="AI24" s="284" t="s">
        <v>49</v>
      </c>
      <c r="AJ24" s="284" t="s">
        <v>49</v>
      </c>
      <c r="AK24" s="284" t="s">
        <v>49</v>
      </c>
      <c r="AL24" s="284" t="s">
        <v>49</v>
      </c>
      <c r="AM24" s="284" t="s">
        <v>49</v>
      </c>
      <c r="AN24" s="284" t="s">
        <v>49</v>
      </c>
      <c r="AO24" s="284" t="s">
        <v>49</v>
      </c>
      <c r="AP24" s="284" t="s">
        <v>49</v>
      </c>
      <c r="AQ24" s="284" t="s">
        <v>49</v>
      </c>
      <c r="AR24" s="284" t="s">
        <v>49</v>
      </c>
      <c r="AS24" s="284" t="s">
        <v>49</v>
      </c>
      <c r="AT24" s="284" t="s">
        <v>49</v>
      </c>
      <c r="AU24" s="284" t="s">
        <v>49</v>
      </c>
      <c r="AV24" s="284" t="s">
        <v>49</v>
      </c>
      <c r="AW24" s="284" t="s">
        <v>49</v>
      </c>
      <c r="AX24" s="284" t="s">
        <v>49</v>
      </c>
      <c r="AY24" s="284" t="s">
        <v>49</v>
      </c>
      <c r="AZ24" s="284" t="s">
        <v>49</v>
      </c>
      <c r="BA24" s="284" t="s">
        <v>49</v>
      </c>
      <c r="BB24" s="15"/>
      <c r="BC24" s="14"/>
      <c r="BD24" s="15"/>
      <c r="BE24" s="15"/>
      <c r="BF24" s="14"/>
      <c r="BG24" s="15"/>
      <c r="BH24" s="15"/>
      <c r="BI24" s="14"/>
    </row>
    <row r="25" spans="1:61" ht="13.5" hidden="1" customHeight="1">
      <c r="A25" s="297"/>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15"/>
      <c r="BC25" s="14"/>
      <c r="BD25" s="15"/>
      <c r="BE25" s="15"/>
      <c r="BF25" s="14"/>
      <c r="BG25" s="15"/>
      <c r="BH25" s="15"/>
      <c r="BI25" s="14"/>
    </row>
    <row r="26" spans="1:61" ht="13.5" hidden="1"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5"/>
      <c r="BC26" s="14"/>
      <c r="BD26" s="15"/>
      <c r="BE26" s="15"/>
      <c r="BF26" s="14"/>
      <c r="BG26" s="15"/>
      <c r="BH26" s="15"/>
      <c r="BI26" s="14"/>
    </row>
    <row r="27" spans="1:61" ht="13.5" hidden="1" customHeight="1">
      <c r="A27" s="297" t="s">
        <v>249</v>
      </c>
      <c r="B27" s="284" t="s">
        <v>49</v>
      </c>
      <c r="C27" s="284" t="s">
        <v>49</v>
      </c>
      <c r="D27" s="284" t="s">
        <v>49</v>
      </c>
      <c r="E27" s="284" t="s">
        <v>49</v>
      </c>
      <c r="F27" s="284" t="s">
        <v>49</v>
      </c>
      <c r="G27" s="284" t="s">
        <v>49</v>
      </c>
      <c r="H27" s="284" t="s">
        <v>49</v>
      </c>
      <c r="I27" s="284" t="s">
        <v>49</v>
      </c>
      <c r="J27" s="284" t="s">
        <v>49</v>
      </c>
      <c r="K27" s="284" t="s">
        <v>49</v>
      </c>
      <c r="L27" s="284" t="s">
        <v>49</v>
      </c>
      <c r="M27" s="284" t="s">
        <v>49</v>
      </c>
      <c r="N27" s="284" t="s">
        <v>49</v>
      </c>
      <c r="O27" s="284" t="s">
        <v>49</v>
      </c>
      <c r="P27" s="284" t="s">
        <v>49</v>
      </c>
      <c r="Q27" s="284" t="s">
        <v>49</v>
      </c>
      <c r="R27" s="284" t="s">
        <v>49</v>
      </c>
      <c r="S27" s="284" t="s">
        <v>49</v>
      </c>
      <c r="T27" s="284" t="s">
        <v>49</v>
      </c>
      <c r="U27" s="284" t="s">
        <v>49</v>
      </c>
      <c r="V27" s="284" t="s">
        <v>49</v>
      </c>
      <c r="W27" s="284" t="s">
        <v>49</v>
      </c>
      <c r="X27" s="284" t="s">
        <v>49</v>
      </c>
      <c r="Y27" s="284" t="s">
        <v>49</v>
      </c>
      <c r="Z27" s="284" t="s">
        <v>49</v>
      </c>
      <c r="AA27" s="284" t="s">
        <v>49</v>
      </c>
      <c r="AB27" s="284" t="s">
        <v>49</v>
      </c>
      <c r="AC27" s="284" t="s">
        <v>49</v>
      </c>
      <c r="AD27" s="284" t="s">
        <v>49</v>
      </c>
      <c r="AE27" s="284" t="s">
        <v>49</v>
      </c>
      <c r="AF27" s="284" t="s">
        <v>49</v>
      </c>
      <c r="AG27" s="284" t="s">
        <v>49</v>
      </c>
      <c r="AH27" s="284" t="s">
        <v>49</v>
      </c>
      <c r="AI27" s="284" t="s">
        <v>49</v>
      </c>
      <c r="AJ27" s="284" t="s">
        <v>49</v>
      </c>
      <c r="AK27" s="284" t="s">
        <v>49</v>
      </c>
      <c r="AL27" s="284" t="s">
        <v>49</v>
      </c>
      <c r="AM27" s="284" t="s">
        <v>49</v>
      </c>
      <c r="AN27" s="284" t="s">
        <v>49</v>
      </c>
      <c r="AO27" s="284" t="s">
        <v>49</v>
      </c>
      <c r="AP27" s="284" t="s">
        <v>49</v>
      </c>
      <c r="AQ27" s="284" t="s">
        <v>49</v>
      </c>
      <c r="AR27" s="284" t="s">
        <v>49</v>
      </c>
      <c r="AS27" s="284" t="s">
        <v>49</v>
      </c>
      <c r="AT27" s="284" t="s">
        <v>49</v>
      </c>
      <c r="AU27" s="284" t="s">
        <v>49</v>
      </c>
      <c r="AV27" s="284" t="s">
        <v>49</v>
      </c>
      <c r="AW27" s="284" t="s">
        <v>49</v>
      </c>
      <c r="AX27" s="284" t="s">
        <v>49</v>
      </c>
      <c r="AY27" s="284" t="s">
        <v>49</v>
      </c>
      <c r="AZ27" s="284" t="s">
        <v>49</v>
      </c>
      <c r="BA27" s="284" t="s">
        <v>49</v>
      </c>
      <c r="BB27" s="15"/>
      <c r="BC27" s="14"/>
      <c r="BD27" s="15"/>
      <c r="BE27" s="15"/>
      <c r="BF27" s="14"/>
      <c r="BG27" s="15"/>
      <c r="BH27" s="15"/>
      <c r="BI27" s="14"/>
    </row>
    <row r="28" spans="1:61" ht="13.5" hidden="1" customHeight="1">
      <c r="A28" s="297"/>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15"/>
      <c r="BC28" s="14"/>
      <c r="BD28" s="15"/>
      <c r="BE28" s="15"/>
      <c r="BF28" s="14"/>
      <c r="BG28" s="15"/>
      <c r="BH28" s="15"/>
      <c r="BI28" s="14"/>
    </row>
    <row r="29" spans="1:61" ht="13.5" hidden="1" customHeight="1">
      <c r="A29" s="9"/>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5"/>
      <c r="BC29" s="14"/>
      <c r="BD29" s="15"/>
      <c r="BE29" s="15"/>
      <c r="BF29" s="14"/>
      <c r="BG29" s="15"/>
      <c r="BH29" s="15"/>
      <c r="BI29" s="14"/>
    </row>
    <row r="30" spans="1:61" ht="13.5" hidden="1" customHeight="1">
      <c r="A30" s="297" t="s">
        <v>243</v>
      </c>
      <c r="B30" s="284" t="s">
        <v>49</v>
      </c>
      <c r="C30" s="284" t="s">
        <v>49</v>
      </c>
      <c r="D30" s="284" t="s">
        <v>49</v>
      </c>
      <c r="E30" s="284" t="s">
        <v>49</v>
      </c>
      <c r="F30" s="284" t="s">
        <v>49</v>
      </c>
      <c r="G30" s="284" t="s">
        <v>49</v>
      </c>
      <c r="H30" s="284" t="s">
        <v>49</v>
      </c>
      <c r="I30" s="284" t="s">
        <v>49</v>
      </c>
      <c r="J30" s="284" t="s">
        <v>49</v>
      </c>
      <c r="K30" s="284" t="s">
        <v>49</v>
      </c>
      <c r="L30" s="284" t="s">
        <v>49</v>
      </c>
      <c r="M30" s="284" t="s">
        <v>49</v>
      </c>
      <c r="N30" s="284" t="s">
        <v>49</v>
      </c>
      <c r="O30" s="284" t="s">
        <v>49</v>
      </c>
      <c r="P30" s="284" t="s">
        <v>49</v>
      </c>
      <c r="Q30" s="284" t="s">
        <v>49</v>
      </c>
      <c r="R30" s="284" t="s">
        <v>49</v>
      </c>
      <c r="S30" s="284" t="s">
        <v>49</v>
      </c>
      <c r="T30" s="284" t="s">
        <v>49</v>
      </c>
      <c r="U30" s="284" t="s">
        <v>49</v>
      </c>
      <c r="V30" s="284" t="s">
        <v>49</v>
      </c>
      <c r="W30" s="284" t="s">
        <v>49</v>
      </c>
      <c r="X30" s="284" t="s">
        <v>49</v>
      </c>
      <c r="Y30" s="284" t="s">
        <v>49</v>
      </c>
      <c r="Z30" s="284" t="s">
        <v>49</v>
      </c>
      <c r="AA30" s="284" t="s">
        <v>49</v>
      </c>
      <c r="AB30" s="284" t="s">
        <v>49</v>
      </c>
      <c r="AC30" s="284" t="s">
        <v>49</v>
      </c>
      <c r="AD30" s="284" t="s">
        <v>49</v>
      </c>
      <c r="AE30" s="284" t="s">
        <v>49</v>
      </c>
      <c r="AF30" s="284" t="s">
        <v>49</v>
      </c>
      <c r="AG30" s="284" t="s">
        <v>49</v>
      </c>
      <c r="AH30" s="284" t="s">
        <v>49</v>
      </c>
      <c r="AI30" s="284" t="s">
        <v>49</v>
      </c>
      <c r="AJ30" s="284" t="s">
        <v>49</v>
      </c>
      <c r="AK30" s="284" t="s">
        <v>49</v>
      </c>
      <c r="AL30" s="284" t="s">
        <v>49</v>
      </c>
      <c r="AM30" s="284" t="s">
        <v>49</v>
      </c>
      <c r="AN30" s="284" t="s">
        <v>49</v>
      </c>
      <c r="AO30" s="284" t="s">
        <v>49</v>
      </c>
      <c r="AP30" s="284" t="s">
        <v>49</v>
      </c>
      <c r="AQ30" s="284" t="s">
        <v>49</v>
      </c>
      <c r="AR30" s="284" t="s">
        <v>49</v>
      </c>
      <c r="AS30" s="284" t="s">
        <v>49</v>
      </c>
      <c r="AT30" s="284" t="s">
        <v>49</v>
      </c>
      <c r="AU30" s="284" t="s">
        <v>49</v>
      </c>
      <c r="AV30" s="284" t="s">
        <v>49</v>
      </c>
      <c r="AW30" s="284" t="s">
        <v>49</v>
      </c>
      <c r="AX30" s="284" t="s">
        <v>49</v>
      </c>
      <c r="AY30" s="284" t="s">
        <v>49</v>
      </c>
      <c r="AZ30" s="284" t="s">
        <v>49</v>
      </c>
      <c r="BA30" s="284" t="s">
        <v>49</v>
      </c>
      <c r="BB30" s="15"/>
      <c r="BC30" s="14"/>
      <c r="BD30" s="15"/>
      <c r="BE30" s="15"/>
      <c r="BF30" s="14"/>
      <c r="BG30" s="15"/>
      <c r="BH30" s="15"/>
      <c r="BI30" s="14"/>
    </row>
    <row r="31" spans="1:61" ht="13.5" hidden="1" customHeight="1">
      <c r="A31" s="297"/>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15"/>
      <c r="BC31" s="14"/>
      <c r="BD31" s="15"/>
      <c r="BE31" s="15"/>
      <c r="BF31" s="14"/>
      <c r="BG31" s="15"/>
      <c r="BH31" s="15"/>
      <c r="BI31" s="14"/>
    </row>
    <row r="32" spans="1:61" ht="13.5" hidden="1" customHeight="1">
      <c r="A32" s="9"/>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5"/>
      <c r="BC32" s="14"/>
      <c r="BD32" s="15"/>
      <c r="BE32" s="15"/>
      <c r="BF32" s="14"/>
      <c r="BG32" s="15"/>
      <c r="BH32" s="15"/>
      <c r="BI32" s="14"/>
    </row>
    <row r="33" spans="1:61" ht="13.5" hidden="1" customHeight="1">
      <c r="A33" s="297" t="s">
        <v>250</v>
      </c>
      <c r="B33" s="284" t="s">
        <v>49</v>
      </c>
      <c r="C33" s="284" t="s">
        <v>49</v>
      </c>
      <c r="D33" s="284" t="s">
        <v>49</v>
      </c>
      <c r="E33" s="284" t="s">
        <v>49</v>
      </c>
      <c r="F33" s="284" t="s">
        <v>49</v>
      </c>
      <c r="G33" s="284" t="s">
        <v>49</v>
      </c>
      <c r="H33" s="284" t="s">
        <v>49</v>
      </c>
      <c r="I33" s="284" t="s">
        <v>49</v>
      </c>
      <c r="J33" s="284" t="s">
        <v>49</v>
      </c>
      <c r="K33" s="284" t="s">
        <v>49</v>
      </c>
      <c r="L33" s="284" t="s">
        <v>49</v>
      </c>
      <c r="M33" s="284" t="s">
        <v>49</v>
      </c>
      <c r="N33" s="284" t="s">
        <v>49</v>
      </c>
      <c r="O33" s="284" t="s">
        <v>49</v>
      </c>
      <c r="P33" s="284" t="s">
        <v>49</v>
      </c>
      <c r="Q33" s="284" t="s">
        <v>49</v>
      </c>
      <c r="R33" s="284" t="s">
        <v>49</v>
      </c>
      <c r="S33" s="284" t="s">
        <v>49</v>
      </c>
      <c r="T33" s="284" t="s">
        <v>49</v>
      </c>
      <c r="U33" s="284" t="s">
        <v>49</v>
      </c>
      <c r="V33" s="284" t="s">
        <v>49</v>
      </c>
      <c r="W33" s="284" t="s">
        <v>49</v>
      </c>
      <c r="X33" s="284" t="s">
        <v>49</v>
      </c>
      <c r="Y33" s="284" t="s">
        <v>49</v>
      </c>
      <c r="Z33" s="284" t="s">
        <v>49</v>
      </c>
      <c r="AA33" s="284" t="s">
        <v>49</v>
      </c>
      <c r="AB33" s="284" t="s">
        <v>49</v>
      </c>
      <c r="AC33" s="284" t="s">
        <v>49</v>
      </c>
      <c r="AD33" s="284" t="s">
        <v>49</v>
      </c>
      <c r="AE33" s="284" t="s">
        <v>49</v>
      </c>
      <c r="AF33" s="284" t="s">
        <v>49</v>
      </c>
      <c r="AG33" s="284" t="s">
        <v>49</v>
      </c>
      <c r="AH33" s="284" t="s">
        <v>49</v>
      </c>
      <c r="AI33" s="284" t="s">
        <v>49</v>
      </c>
      <c r="AJ33" s="284" t="s">
        <v>49</v>
      </c>
      <c r="AK33" s="284" t="s">
        <v>49</v>
      </c>
      <c r="AL33" s="284" t="s">
        <v>49</v>
      </c>
      <c r="AM33" s="284" t="s">
        <v>49</v>
      </c>
      <c r="AN33" s="284" t="s">
        <v>49</v>
      </c>
      <c r="AO33" s="284" t="s">
        <v>49</v>
      </c>
      <c r="AP33" s="284" t="s">
        <v>49</v>
      </c>
      <c r="AQ33" s="284" t="s">
        <v>49</v>
      </c>
      <c r="AR33" s="284" t="s">
        <v>49</v>
      </c>
      <c r="AS33" s="284" t="s">
        <v>49</v>
      </c>
      <c r="AT33" s="284" t="s">
        <v>49</v>
      </c>
      <c r="AU33" s="284" t="s">
        <v>49</v>
      </c>
      <c r="AV33" s="284" t="s">
        <v>49</v>
      </c>
      <c r="AW33" s="284" t="s">
        <v>49</v>
      </c>
      <c r="AX33" s="284" t="s">
        <v>49</v>
      </c>
      <c r="AY33" s="284" t="s">
        <v>49</v>
      </c>
      <c r="AZ33" s="284" t="s">
        <v>49</v>
      </c>
      <c r="BA33" s="284" t="s">
        <v>49</v>
      </c>
      <c r="BB33" s="15"/>
      <c r="BC33" s="14"/>
      <c r="BD33" s="15"/>
      <c r="BE33" s="15"/>
      <c r="BF33" s="14"/>
      <c r="BG33" s="15"/>
      <c r="BH33" s="15"/>
      <c r="BI33" s="14"/>
    </row>
    <row r="34" spans="1:61" ht="13.5" hidden="1" customHeight="1">
      <c r="A34" s="297"/>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15"/>
      <c r="BC34" s="14"/>
      <c r="BD34" s="15"/>
      <c r="BE34" s="15"/>
      <c r="BF34" s="14"/>
      <c r="BG34" s="15"/>
      <c r="BH34" s="15"/>
      <c r="BI34" s="14"/>
    </row>
    <row r="35" spans="1:61" ht="13.5" hidden="1"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5"/>
      <c r="BC35" s="14"/>
      <c r="BD35" s="15"/>
      <c r="BE35" s="15"/>
      <c r="BF35" s="14"/>
      <c r="BG35" s="15"/>
      <c r="BH35" s="15"/>
      <c r="BI35" s="14"/>
    </row>
    <row r="36" spans="1:61" ht="13.5" hidden="1" customHeight="1">
      <c r="A36" s="297" t="s">
        <v>62</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98"/>
      <c r="BB36" s="15"/>
      <c r="BC36" s="14"/>
      <c r="BD36" s="15"/>
      <c r="BE36" s="15"/>
      <c r="BF36" s="14"/>
      <c r="BG36" s="15"/>
      <c r="BH36" s="15"/>
      <c r="BI36" s="14"/>
    </row>
    <row r="37" spans="1:61" ht="13.5" hidden="1" customHeight="1">
      <c r="A37" s="297"/>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98"/>
      <c r="BB37" s="15"/>
      <c r="BC37" s="14"/>
      <c r="BD37" s="15"/>
      <c r="BE37" s="15"/>
      <c r="BF37" s="14"/>
      <c r="BG37" s="15"/>
      <c r="BH37" s="15"/>
      <c r="BI37" s="14"/>
    </row>
    <row r="38" spans="1:61" ht="13.5" hidden="1" customHeight="1">
      <c r="A38" s="297"/>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98"/>
      <c r="BB38" s="15"/>
      <c r="BC38" s="14"/>
      <c r="BD38" s="15"/>
      <c r="BE38" s="15"/>
      <c r="BF38" s="14"/>
      <c r="BG38" s="15"/>
      <c r="BH38" s="15"/>
      <c r="BI38" s="14"/>
    </row>
    <row r="39" spans="1:61" ht="13.5" hidden="1" customHeight="1">
      <c r="A39" s="297"/>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98"/>
      <c r="BB39" s="15"/>
      <c r="BC39" s="14"/>
      <c r="BD39" s="15"/>
      <c r="BE39" s="15"/>
      <c r="BF39" s="14"/>
      <c r="BG39" s="15"/>
      <c r="BH39" s="15"/>
      <c r="BI39" s="14"/>
    </row>
    <row r="40" spans="1:61" ht="13.5" hidden="1" customHeight="1">
      <c r="A40" s="297"/>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98"/>
      <c r="BB40" s="15"/>
      <c r="BC40" s="14"/>
      <c r="BD40" s="15"/>
      <c r="BE40" s="15"/>
      <c r="BF40" s="14"/>
      <c r="BG40" s="15"/>
      <c r="BH40" s="15"/>
      <c r="BI40" s="14"/>
    </row>
    <row r="41" spans="1:61" ht="13.5" hidden="1" customHeight="1">
      <c r="A41" s="297"/>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98"/>
      <c r="BB41" s="15"/>
      <c r="BC41" s="14"/>
      <c r="BD41" s="15"/>
      <c r="BE41" s="15"/>
      <c r="BF41" s="14"/>
      <c r="BG41" s="15"/>
      <c r="BH41" s="15"/>
      <c r="BI41" s="14"/>
    </row>
    <row r="42" spans="1:61" ht="13.5" hidden="1" customHeight="1">
      <c r="A42" s="9"/>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15"/>
      <c r="BC42" s="14"/>
      <c r="BD42" s="15"/>
      <c r="BE42" s="15"/>
      <c r="BF42" s="14"/>
      <c r="BG42" s="15"/>
      <c r="BH42" s="15"/>
      <c r="BI42" s="14"/>
    </row>
    <row r="43" spans="1:61" ht="13.5" hidden="1" customHeight="1">
      <c r="A43" s="297" t="s">
        <v>237</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15"/>
      <c r="BC43" s="14"/>
      <c r="BD43" s="15"/>
      <c r="BE43" s="15"/>
      <c r="BF43" s="14"/>
      <c r="BG43" s="15"/>
      <c r="BH43" s="15"/>
      <c r="BI43" s="14"/>
    </row>
    <row r="44" spans="1:61" ht="13.5" hidden="1" customHeight="1">
      <c r="A44" s="297"/>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15"/>
      <c r="BC44" s="14"/>
      <c r="BD44" s="15"/>
      <c r="BE44" s="15"/>
      <c r="BF44" s="14"/>
      <c r="BG44" s="15"/>
      <c r="BH44" s="15"/>
      <c r="BI44" s="14"/>
    </row>
    <row r="45" spans="1:61" ht="13.5" hidden="1" customHeight="1">
      <c r="A45" s="297"/>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15"/>
      <c r="BC45" s="14"/>
      <c r="BD45" s="15"/>
      <c r="BE45" s="15"/>
      <c r="BF45" s="14"/>
      <c r="BG45" s="15"/>
      <c r="BH45" s="15"/>
      <c r="BI45" s="14"/>
    </row>
    <row r="46" spans="1:61" ht="13.5" hidden="1" customHeight="1">
      <c r="A46" s="297"/>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15"/>
      <c r="BC46" s="14"/>
      <c r="BD46" s="15"/>
      <c r="BE46" s="15"/>
      <c r="BF46" s="14"/>
      <c r="BG46" s="15"/>
      <c r="BH46" s="15"/>
      <c r="BI46" s="14"/>
    </row>
    <row r="47" spans="1:61" ht="13.5" hidden="1" customHeight="1">
      <c r="A47" s="297"/>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15"/>
      <c r="BC47" s="14"/>
      <c r="BD47" s="15"/>
      <c r="BE47" s="15"/>
      <c r="BF47" s="14"/>
      <c r="BG47" s="15"/>
      <c r="BH47" s="15"/>
      <c r="BI47" s="14"/>
    </row>
    <row r="48" spans="1:61" ht="13.5" hidden="1" customHeight="1">
      <c r="A48" s="297"/>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15"/>
      <c r="BC48" s="14"/>
      <c r="BD48" s="15"/>
      <c r="BE48" s="15"/>
      <c r="BF48" s="14"/>
      <c r="BG48" s="15"/>
      <c r="BH48" s="15"/>
      <c r="BI48" s="14"/>
    </row>
    <row r="49" spans="1:61" ht="13.5" hidden="1" customHeight="1">
      <c r="A49" s="9"/>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15"/>
      <c r="BC49" s="14"/>
      <c r="BD49" s="15"/>
      <c r="BE49" s="15"/>
      <c r="BF49" s="14"/>
      <c r="BG49" s="15"/>
      <c r="BH49" s="15"/>
      <c r="BI49" s="14"/>
    </row>
    <row r="50" spans="1:61" ht="13.5" hidden="1" customHeight="1">
      <c r="A50" s="297" t="s">
        <v>240</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15"/>
      <c r="BC50" s="14"/>
      <c r="BD50" s="15"/>
      <c r="BE50" s="15"/>
      <c r="BF50" s="14"/>
      <c r="BG50" s="15"/>
      <c r="BH50" s="15"/>
      <c r="BI50" s="14"/>
    </row>
    <row r="51" spans="1:61" ht="13.5" hidden="1" customHeight="1">
      <c r="A51" s="297"/>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15"/>
      <c r="BC51" s="14"/>
      <c r="BD51" s="15"/>
      <c r="BE51" s="15"/>
      <c r="BF51" s="14"/>
      <c r="BG51" s="15"/>
      <c r="BH51" s="15"/>
      <c r="BI51" s="14"/>
    </row>
    <row r="52" spans="1:61" ht="13.5" hidden="1" customHeight="1">
      <c r="A52" s="297"/>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15"/>
      <c r="BC52" s="14"/>
      <c r="BD52" s="15"/>
      <c r="BE52" s="15"/>
      <c r="BF52" s="14"/>
      <c r="BG52" s="15"/>
      <c r="BH52" s="15"/>
      <c r="BI52" s="14"/>
    </row>
    <row r="53" spans="1:61" ht="13.5" hidden="1" customHeight="1">
      <c r="A53" s="297"/>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15"/>
      <c r="BC53" s="14"/>
      <c r="BD53" s="15"/>
      <c r="BE53" s="15"/>
      <c r="BF53" s="14"/>
      <c r="BG53" s="15"/>
      <c r="BH53" s="15"/>
      <c r="BI53" s="14"/>
    </row>
    <row r="54" spans="1:61" ht="13.5" hidden="1" customHeight="1">
      <c r="A54" s="297"/>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15"/>
      <c r="BC54" s="14"/>
      <c r="BD54" s="15"/>
      <c r="BE54" s="15"/>
      <c r="BF54" s="14"/>
      <c r="BG54" s="15"/>
      <c r="BH54" s="15"/>
      <c r="BI54" s="14"/>
    </row>
    <row r="55" spans="1:61" ht="13.5" hidden="1" customHeight="1">
      <c r="A55" s="297"/>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15"/>
      <c r="BC55" s="14"/>
      <c r="BD55" s="15"/>
      <c r="BE55" s="15"/>
      <c r="BF55" s="14"/>
      <c r="BG55" s="15"/>
      <c r="BH55" s="15"/>
      <c r="BI55" s="14"/>
    </row>
    <row r="56" spans="1:61" ht="13.5" hidden="1" customHeight="1">
      <c r="A56" s="9"/>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15"/>
      <c r="BC56" s="14"/>
      <c r="BD56" s="15"/>
      <c r="BE56" s="15"/>
      <c r="BF56" s="14"/>
      <c r="BG56" s="15"/>
      <c r="BH56" s="15"/>
      <c r="BI56" s="14"/>
    </row>
    <row r="57" spans="1:61" ht="13.5" hidden="1" customHeight="1">
      <c r="A57" s="297" t="s">
        <v>241</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15"/>
      <c r="BC57" s="14"/>
      <c r="BD57" s="15"/>
      <c r="BE57" s="15"/>
      <c r="BF57" s="14"/>
      <c r="BG57" s="15"/>
      <c r="BH57" s="15"/>
      <c r="BI57" s="14"/>
    </row>
    <row r="58" spans="1:61" ht="13.5" hidden="1" customHeight="1">
      <c r="A58" s="297"/>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15"/>
      <c r="BC58" s="14"/>
      <c r="BD58" s="15"/>
      <c r="BE58" s="15"/>
      <c r="BF58" s="14"/>
      <c r="BG58" s="15"/>
      <c r="BH58" s="15"/>
      <c r="BI58" s="14"/>
    </row>
    <row r="59" spans="1:61" ht="13.5" hidden="1" customHeight="1">
      <c r="A59" s="297"/>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15"/>
      <c r="BC59" s="14"/>
      <c r="BD59" s="15"/>
      <c r="BE59" s="15"/>
      <c r="BF59" s="14"/>
      <c r="BG59" s="15"/>
      <c r="BH59" s="15"/>
      <c r="BI59" s="14"/>
    </row>
    <row r="60" spans="1:61" ht="13.5" hidden="1" customHeight="1">
      <c r="A60" s="297"/>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15"/>
      <c r="BC60" s="14"/>
      <c r="BD60" s="15"/>
      <c r="BE60" s="15"/>
      <c r="BF60" s="14"/>
      <c r="BG60" s="15"/>
      <c r="BH60" s="15"/>
      <c r="BI60" s="14"/>
    </row>
    <row r="61" spans="1:61" ht="13.5" hidden="1" customHeight="1">
      <c r="A61" s="297"/>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15"/>
      <c r="BC61" s="14"/>
      <c r="BD61" s="15"/>
      <c r="BE61" s="15"/>
      <c r="BF61" s="14"/>
      <c r="BG61" s="15"/>
      <c r="BH61" s="15"/>
      <c r="BI61" s="14"/>
    </row>
    <row r="62" spans="1:61" ht="13.5" hidden="1" customHeight="1">
      <c r="A62" s="297"/>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15"/>
      <c r="BC62" s="14"/>
      <c r="BD62" s="15"/>
      <c r="BE62" s="15"/>
      <c r="BF62" s="14"/>
      <c r="BG62" s="15"/>
      <c r="BH62" s="15"/>
      <c r="BI62" s="14"/>
    </row>
    <row r="63" spans="1:61" ht="13.5" hidden="1" customHeight="1">
      <c r="A63" s="9"/>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15"/>
      <c r="BC63" s="14"/>
      <c r="BD63" s="15"/>
      <c r="BE63" s="15"/>
      <c r="BF63" s="14"/>
      <c r="BG63" s="15"/>
      <c r="BH63" s="15"/>
      <c r="BI63" s="14"/>
    </row>
    <row r="64" spans="1:61" ht="13.5" hidden="1" customHeight="1">
      <c r="A64" s="297" t="s">
        <v>242</v>
      </c>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15"/>
      <c r="BC64" s="14"/>
      <c r="BD64" s="15"/>
      <c r="BE64" s="15"/>
      <c r="BF64" s="14"/>
      <c r="BG64" s="15"/>
      <c r="BH64" s="15"/>
      <c r="BI64" s="14"/>
    </row>
    <row r="65" spans="1:61" ht="13.5" hidden="1" customHeight="1">
      <c r="A65" s="297"/>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15"/>
      <c r="BC65" s="14"/>
      <c r="BD65" s="15"/>
      <c r="BE65" s="15"/>
      <c r="BF65" s="14"/>
      <c r="BG65" s="15"/>
      <c r="BH65" s="15"/>
      <c r="BI65" s="14"/>
    </row>
    <row r="66" spans="1:61" ht="13.5" hidden="1" customHeight="1">
      <c r="A66" s="297"/>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15"/>
      <c r="BC66" s="14"/>
      <c r="BD66" s="15"/>
      <c r="BE66" s="15"/>
      <c r="BF66" s="14"/>
      <c r="BG66" s="15"/>
      <c r="BH66" s="15"/>
      <c r="BI66" s="14"/>
    </row>
    <row r="67" spans="1:61" ht="13.5" hidden="1" customHeight="1">
      <c r="A67" s="297"/>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15"/>
      <c r="BC67" s="14"/>
      <c r="BD67" s="15"/>
      <c r="BE67" s="15"/>
      <c r="BF67" s="14"/>
      <c r="BG67" s="15"/>
      <c r="BH67" s="15"/>
      <c r="BI67" s="14"/>
    </row>
    <row r="68" spans="1:61" ht="13.5" hidden="1" customHeight="1">
      <c r="A68" s="297"/>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15"/>
      <c r="BC68" s="14"/>
      <c r="BD68" s="15"/>
      <c r="BE68" s="15"/>
      <c r="BF68" s="14"/>
      <c r="BG68" s="15"/>
      <c r="BH68" s="15"/>
      <c r="BI68" s="14"/>
    </row>
    <row r="69" spans="1:61" ht="13.5" hidden="1" customHeight="1">
      <c r="A69" s="297"/>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15"/>
      <c r="BC69" s="14"/>
      <c r="BD69" s="15"/>
      <c r="BE69" s="15"/>
      <c r="BF69" s="14"/>
      <c r="BG69" s="15"/>
      <c r="BH69" s="15"/>
      <c r="BI69" s="14"/>
    </row>
    <row r="70" spans="1:61" ht="13.5" hidden="1" customHeight="1">
      <c r="A70" s="9"/>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15"/>
      <c r="BC70" s="14"/>
      <c r="BD70" s="15"/>
      <c r="BE70" s="15"/>
      <c r="BF70" s="14"/>
      <c r="BG70" s="15"/>
      <c r="BH70" s="15"/>
      <c r="BI70" s="14"/>
    </row>
    <row r="71" spans="1:61" ht="13.5" hidden="1" customHeight="1">
      <c r="A71" s="297" t="s">
        <v>245</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15"/>
      <c r="BC71" s="14"/>
      <c r="BD71" s="15"/>
      <c r="BE71" s="15"/>
      <c r="BF71" s="14"/>
      <c r="BG71" s="15"/>
      <c r="BH71" s="15"/>
      <c r="BI71" s="14"/>
    </row>
    <row r="72" spans="1:61" ht="13.5" hidden="1" customHeight="1">
      <c r="A72" s="297"/>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15"/>
      <c r="BC72" s="14"/>
      <c r="BD72" s="15"/>
      <c r="BE72" s="15"/>
      <c r="BF72" s="14"/>
      <c r="BG72" s="15"/>
      <c r="BH72" s="15"/>
      <c r="BI72" s="14"/>
    </row>
    <row r="73" spans="1:61" ht="13.5" hidden="1" customHeight="1">
      <c r="A73" s="297"/>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15"/>
      <c r="BC73" s="14"/>
      <c r="BD73" s="15"/>
      <c r="BE73" s="15"/>
      <c r="BF73" s="14"/>
      <c r="BG73" s="15"/>
      <c r="BH73" s="15"/>
      <c r="BI73" s="14"/>
    </row>
    <row r="74" spans="1:61" ht="13.5" hidden="1" customHeight="1">
      <c r="A74" s="297"/>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15"/>
      <c r="BC74" s="14"/>
      <c r="BD74" s="15"/>
      <c r="BE74" s="15"/>
      <c r="BF74" s="14"/>
      <c r="BG74" s="15"/>
      <c r="BH74" s="15"/>
      <c r="BI74" s="14"/>
    </row>
    <row r="75" spans="1:61" ht="13.5" hidden="1" customHeight="1">
      <c r="A75" s="297"/>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15"/>
      <c r="BC75" s="14"/>
      <c r="BD75" s="15"/>
      <c r="BE75" s="15"/>
      <c r="BF75" s="14"/>
      <c r="BG75" s="15"/>
      <c r="BH75" s="15"/>
      <c r="BI75" s="14"/>
    </row>
    <row r="76" spans="1:61" ht="13.5" hidden="1" customHeight="1">
      <c r="A76" s="297"/>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15"/>
      <c r="BC76" s="14"/>
      <c r="BD76" s="15"/>
      <c r="BE76" s="15"/>
      <c r="BF76" s="14"/>
      <c r="BG76" s="15"/>
      <c r="BH76" s="15"/>
      <c r="BI76" s="14"/>
    </row>
    <row r="77" spans="1:61" ht="13.5" hidden="1" customHeight="1">
      <c r="A77" s="9"/>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15"/>
      <c r="BC77" s="14"/>
      <c r="BD77" s="15"/>
      <c r="BE77" s="15"/>
      <c r="BF77" s="14"/>
      <c r="BG77" s="15"/>
      <c r="BH77" s="15"/>
      <c r="BI77" s="14"/>
    </row>
    <row r="78" spans="1:61" ht="13.5" hidden="1" customHeight="1">
      <c r="A78" s="297" t="s">
        <v>246</v>
      </c>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15"/>
      <c r="BC78" s="14"/>
      <c r="BD78" s="15"/>
      <c r="BE78" s="15"/>
      <c r="BF78" s="14"/>
      <c r="BG78" s="15"/>
      <c r="BH78" s="15"/>
      <c r="BI78" s="14"/>
    </row>
    <row r="79" spans="1:61" ht="13.5" hidden="1" customHeight="1">
      <c r="A79" s="297"/>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15"/>
      <c r="BC79" s="14"/>
      <c r="BD79" s="15"/>
      <c r="BE79" s="15"/>
      <c r="BF79" s="14"/>
      <c r="BG79" s="15"/>
      <c r="BH79" s="15"/>
      <c r="BI79" s="14"/>
    </row>
    <row r="80" spans="1:61" ht="13.5" hidden="1" customHeight="1">
      <c r="A80" s="297"/>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15"/>
      <c r="BC80" s="14"/>
      <c r="BD80" s="15"/>
      <c r="BE80" s="15"/>
      <c r="BF80" s="14"/>
      <c r="BG80" s="15"/>
      <c r="BH80" s="15"/>
      <c r="BI80" s="14"/>
    </row>
    <row r="81" spans="1:61" ht="13.5" hidden="1" customHeight="1">
      <c r="A81" s="297"/>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15"/>
      <c r="BC81" s="14"/>
      <c r="BD81" s="15"/>
      <c r="BE81" s="15"/>
      <c r="BF81" s="14"/>
      <c r="BG81" s="15"/>
      <c r="BH81" s="15"/>
      <c r="BI81" s="14"/>
    </row>
    <row r="82" spans="1:61" ht="13.5" hidden="1" customHeight="1">
      <c r="A82" s="297"/>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15"/>
      <c r="BC82" s="14"/>
      <c r="BD82" s="15"/>
      <c r="BE82" s="15"/>
      <c r="BF82" s="14"/>
      <c r="BG82" s="15"/>
      <c r="BH82" s="15"/>
      <c r="BI82" s="14"/>
    </row>
    <row r="83" spans="1:61" ht="13.5" hidden="1" customHeight="1">
      <c r="A83" s="297"/>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15"/>
      <c r="BC83" s="14"/>
      <c r="BD83" s="15"/>
      <c r="BE83" s="15"/>
      <c r="BF83" s="14"/>
      <c r="BG83" s="15"/>
      <c r="BH83" s="15"/>
      <c r="BI83" s="14"/>
    </row>
    <row r="84" spans="1:61" ht="13.5" hidden="1" customHeight="1">
      <c r="A84" s="9"/>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15"/>
      <c r="BC84" s="14"/>
      <c r="BD84" s="15"/>
      <c r="BE84" s="15"/>
      <c r="BF84" s="14"/>
      <c r="BG84" s="15"/>
      <c r="BH84" s="15"/>
      <c r="BI84" s="14"/>
    </row>
    <row r="85" spans="1:61" ht="13.5" hidden="1" customHeight="1">
      <c r="A85" s="297" t="s">
        <v>247</v>
      </c>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15"/>
      <c r="BC85" s="14"/>
      <c r="BD85" s="15"/>
      <c r="BE85" s="15"/>
      <c r="BF85" s="14"/>
      <c r="BG85" s="15"/>
      <c r="BH85" s="15"/>
      <c r="BI85" s="14"/>
    </row>
    <row r="86" spans="1:61" ht="13.5" hidden="1" customHeight="1">
      <c r="A86" s="297"/>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15"/>
      <c r="BC86" s="14"/>
      <c r="BD86" s="15"/>
      <c r="BE86" s="15"/>
      <c r="BF86" s="14"/>
      <c r="BG86" s="15"/>
      <c r="BH86" s="15"/>
      <c r="BI86" s="14"/>
    </row>
    <row r="87" spans="1:61" ht="13.5" hidden="1" customHeight="1">
      <c r="A87" s="297"/>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15"/>
      <c r="BC87" s="14"/>
      <c r="BD87" s="15"/>
      <c r="BE87" s="15"/>
      <c r="BF87" s="14"/>
      <c r="BG87" s="15"/>
      <c r="BH87" s="15"/>
      <c r="BI87" s="14"/>
    </row>
    <row r="88" spans="1:61" ht="13.5" hidden="1" customHeight="1">
      <c r="A88" s="297"/>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15"/>
      <c r="BC88" s="14"/>
      <c r="BD88" s="15"/>
      <c r="BE88" s="15"/>
      <c r="BF88" s="14"/>
      <c r="BG88" s="15"/>
      <c r="BH88" s="15"/>
      <c r="BI88" s="14"/>
    </row>
    <row r="89" spans="1:61" ht="13.5" hidden="1" customHeight="1">
      <c r="A89" s="297"/>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15"/>
      <c r="BC89" s="14"/>
      <c r="BD89" s="15"/>
      <c r="BE89" s="15"/>
      <c r="BF89" s="14"/>
      <c r="BG89" s="15"/>
      <c r="BH89" s="15"/>
      <c r="BI89" s="14"/>
    </row>
    <row r="90" spans="1:61" ht="13.5" hidden="1" customHeight="1">
      <c r="A90" s="297"/>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15"/>
      <c r="BC90" s="14"/>
      <c r="BD90" s="15"/>
      <c r="BE90" s="15"/>
      <c r="BF90" s="14"/>
      <c r="BG90" s="15"/>
      <c r="BH90" s="15"/>
      <c r="BI90" s="14"/>
    </row>
    <row r="91" spans="1:61" ht="13.5" hidden="1" customHeight="1">
      <c r="A91" s="9"/>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15"/>
      <c r="BC91" s="14"/>
      <c r="BD91" s="15"/>
      <c r="BE91" s="15"/>
      <c r="BF91" s="14"/>
      <c r="BG91" s="15"/>
      <c r="BH91" s="15"/>
      <c r="BI91" s="14"/>
    </row>
    <row r="92" spans="1:61" ht="13.5" hidden="1" customHeight="1">
      <c r="A92" s="297" t="s">
        <v>248</v>
      </c>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15"/>
      <c r="BC92" s="14"/>
      <c r="BD92" s="15"/>
      <c r="BE92" s="15"/>
      <c r="BF92" s="14"/>
      <c r="BG92" s="15"/>
      <c r="BH92" s="15"/>
      <c r="BI92" s="14"/>
    </row>
    <row r="93" spans="1:61" ht="13.5" hidden="1" customHeight="1">
      <c r="A93" s="297"/>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15"/>
      <c r="BC93" s="14"/>
      <c r="BD93" s="15"/>
      <c r="BE93" s="15"/>
      <c r="BF93" s="14"/>
      <c r="BG93" s="15"/>
      <c r="BH93" s="15"/>
      <c r="BI93" s="14"/>
    </row>
    <row r="94" spans="1:61" ht="13.5" hidden="1" customHeight="1">
      <c r="A94" s="297"/>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15"/>
      <c r="BC94" s="14"/>
      <c r="BD94" s="15"/>
      <c r="BE94" s="15"/>
      <c r="BF94" s="14"/>
      <c r="BG94" s="15"/>
      <c r="BH94" s="15"/>
      <c r="BI94" s="14"/>
    </row>
    <row r="95" spans="1:61" ht="13.5" hidden="1" customHeight="1">
      <c r="A95" s="297"/>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15"/>
      <c r="BC95" s="14"/>
      <c r="BD95" s="15"/>
      <c r="BE95" s="15"/>
      <c r="BF95" s="14"/>
      <c r="BG95" s="15"/>
      <c r="BH95" s="15"/>
      <c r="BI95" s="14"/>
    </row>
    <row r="96" spans="1:61" ht="13.5" hidden="1" customHeight="1">
      <c r="A96" s="297"/>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15"/>
      <c r="BC96" s="14"/>
      <c r="BD96" s="15"/>
      <c r="BE96" s="15"/>
      <c r="BF96" s="14"/>
      <c r="BG96" s="15"/>
      <c r="BH96" s="15"/>
      <c r="BI96" s="14"/>
    </row>
    <row r="97" spans="1:61" ht="13.5" hidden="1" customHeight="1">
      <c r="A97" s="297"/>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15"/>
      <c r="BC97" s="14"/>
      <c r="BD97" s="15"/>
      <c r="BE97" s="15"/>
      <c r="BF97" s="14"/>
      <c r="BG97" s="15"/>
      <c r="BH97" s="15"/>
      <c r="BI97" s="14"/>
    </row>
    <row r="98" spans="1:61" ht="13.5" hidden="1" customHeight="1">
      <c r="A98" s="9"/>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15"/>
      <c r="BC98" s="14"/>
      <c r="BD98" s="15"/>
      <c r="BE98" s="15"/>
      <c r="BF98" s="14"/>
      <c r="BG98" s="15"/>
      <c r="BH98" s="15"/>
      <c r="BI98" s="14"/>
    </row>
    <row r="99" spans="1:61" ht="13.5" hidden="1" customHeight="1">
      <c r="A99" s="297" t="s">
        <v>249</v>
      </c>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15"/>
      <c r="BC99" s="14"/>
      <c r="BD99" s="15"/>
      <c r="BE99" s="15"/>
      <c r="BF99" s="14"/>
      <c r="BG99" s="15"/>
      <c r="BH99" s="15"/>
      <c r="BI99" s="14"/>
    </row>
    <row r="100" spans="1:61" ht="13.5" hidden="1" customHeight="1">
      <c r="A100" s="297"/>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15"/>
      <c r="BC100" s="14"/>
      <c r="BD100" s="15"/>
      <c r="BE100" s="15"/>
      <c r="BF100" s="14"/>
      <c r="BG100" s="15"/>
      <c r="BH100" s="15"/>
      <c r="BI100" s="14"/>
    </row>
    <row r="101" spans="1:61" ht="13.5" hidden="1" customHeight="1">
      <c r="A101" s="297"/>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15"/>
      <c r="BC101" s="14"/>
      <c r="BD101" s="15"/>
      <c r="BE101" s="15"/>
      <c r="BF101" s="14"/>
      <c r="BG101" s="15"/>
      <c r="BH101" s="15"/>
      <c r="BI101" s="14"/>
    </row>
    <row r="102" spans="1:61" ht="13.5" hidden="1" customHeight="1">
      <c r="A102" s="297"/>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15"/>
      <c r="BC102" s="14"/>
      <c r="BD102" s="15"/>
      <c r="BE102" s="15"/>
      <c r="BF102" s="14"/>
      <c r="BG102" s="15"/>
      <c r="BH102" s="15"/>
      <c r="BI102" s="14"/>
    </row>
    <row r="103" spans="1:61" ht="13.5" hidden="1" customHeight="1">
      <c r="A103" s="297"/>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15"/>
      <c r="BC103" s="14"/>
      <c r="BD103" s="15"/>
      <c r="BE103" s="15"/>
      <c r="BF103" s="14"/>
      <c r="BG103" s="15"/>
      <c r="BH103" s="15"/>
      <c r="BI103" s="14"/>
    </row>
    <row r="104" spans="1:61" ht="13.5" hidden="1" customHeight="1">
      <c r="A104" s="297"/>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15"/>
      <c r="BC104" s="14"/>
      <c r="BD104" s="15"/>
      <c r="BE104" s="15"/>
      <c r="BF104" s="14"/>
      <c r="BG104" s="15"/>
      <c r="BH104" s="15"/>
      <c r="BI104" s="14"/>
    </row>
    <row r="105" spans="1:61" ht="13.5" hidden="1" customHeight="1">
      <c r="A105" s="9"/>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15"/>
      <c r="BC105" s="14"/>
      <c r="BD105" s="15"/>
      <c r="BE105" s="15"/>
      <c r="BF105" s="14"/>
      <c r="BG105" s="15"/>
      <c r="BH105" s="15"/>
      <c r="BI105" s="14"/>
    </row>
    <row r="106" spans="1:61" ht="13.5" hidden="1" customHeight="1">
      <c r="A106" s="297" t="s">
        <v>243</v>
      </c>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15"/>
      <c r="BC106" s="14"/>
      <c r="BD106" s="15"/>
      <c r="BE106" s="15"/>
      <c r="BF106" s="14"/>
      <c r="BG106" s="15"/>
      <c r="BH106" s="15"/>
      <c r="BI106" s="14"/>
    </row>
    <row r="107" spans="1:61" ht="13.5" hidden="1" customHeight="1">
      <c r="A107" s="297"/>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15"/>
      <c r="BC107" s="14"/>
      <c r="BD107" s="15"/>
      <c r="BE107" s="15"/>
      <c r="BF107" s="14"/>
      <c r="BG107" s="15"/>
      <c r="BH107" s="15"/>
      <c r="BI107" s="14"/>
    </row>
    <row r="108" spans="1:61" ht="13.5" hidden="1" customHeight="1">
      <c r="A108" s="297"/>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15"/>
      <c r="BC108" s="14"/>
      <c r="BD108" s="15"/>
      <c r="BE108" s="15"/>
      <c r="BF108" s="14"/>
      <c r="BG108" s="15"/>
      <c r="BH108" s="15"/>
      <c r="BI108" s="14"/>
    </row>
    <row r="109" spans="1:61" ht="13.5" hidden="1" customHeight="1">
      <c r="A109" s="297"/>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15"/>
      <c r="BC109" s="14"/>
      <c r="BD109" s="15"/>
      <c r="BE109" s="15"/>
      <c r="BF109" s="14"/>
      <c r="BG109" s="15"/>
      <c r="BH109" s="15"/>
      <c r="BI109" s="14"/>
    </row>
    <row r="110" spans="1:61" ht="13.5" hidden="1" customHeight="1">
      <c r="A110" s="297"/>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15"/>
      <c r="BC110" s="14"/>
      <c r="BD110" s="15"/>
      <c r="BE110" s="15"/>
      <c r="BF110" s="14"/>
      <c r="BG110" s="15"/>
      <c r="BH110" s="15"/>
      <c r="BI110" s="14"/>
    </row>
    <row r="111" spans="1:61" ht="13.5" hidden="1" customHeight="1">
      <c r="A111" s="297"/>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15"/>
      <c r="BC111" s="14"/>
      <c r="BD111" s="15"/>
      <c r="BE111" s="15"/>
      <c r="BF111" s="14"/>
      <c r="BG111" s="15"/>
      <c r="BH111" s="15"/>
      <c r="BI111" s="14"/>
    </row>
    <row r="112" spans="1:61" ht="13.5" hidden="1" customHeight="1">
      <c r="A112" s="9"/>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15"/>
      <c r="BC112" s="14"/>
      <c r="BD112" s="15"/>
      <c r="BE112" s="15"/>
      <c r="BF112" s="14"/>
      <c r="BG112" s="15"/>
      <c r="BH112" s="15"/>
      <c r="BI112" s="14"/>
    </row>
    <row r="113" spans="1:61" ht="13.5" hidden="1" customHeight="1">
      <c r="A113" s="297" t="s">
        <v>250</v>
      </c>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15"/>
      <c r="BC113" s="14"/>
      <c r="BD113" s="15"/>
      <c r="BE113" s="15"/>
      <c r="BF113" s="14"/>
      <c r="BG113" s="15"/>
      <c r="BH113" s="15"/>
      <c r="BI113" s="14"/>
    </row>
    <row r="114" spans="1:61" ht="13.5" hidden="1" customHeight="1">
      <c r="A114" s="297"/>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15"/>
      <c r="BC114" s="14"/>
      <c r="BD114" s="15"/>
      <c r="BE114" s="15"/>
      <c r="BF114" s="14"/>
      <c r="BG114" s="15"/>
      <c r="BH114" s="15"/>
      <c r="BI114" s="14"/>
    </row>
    <row r="115" spans="1:61" ht="13.5" hidden="1" customHeight="1">
      <c r="A115" s="297"/>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15"/>
      <c r="BC115" s="14"/>
      <c r="BD115" s="15"/>
      <c r="BE115" s="15"/>
      <c r="BF115" s="14"/>
      <c r="BG115" s="15"/>
      <c r="BH115" s="15"/>
      <c r="BI115" s="14"/>
    </row>
    <row r="116" spans="1:61" ht="13.5" hidden="1" customHeight="1">
      <c r="A116" s="297"/>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15"/>
      <c r="BC116" s="14"/>
      <c r="BD116" s="15"/>
      <c r="BE116" s="15"/>
      <c r="BF116" s="14"/>
      <c r="BG116" s="15"/>
      <c r="BH116" s="15"/>
      <c r="BI116" s="14"/>
    </row>
    <row r="117" spans="1:61" ht="13.5" hidden="1" customHeight="1">
      <c r="A117" s="297"/>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15"/>
      <c r="BC117" s="14"/>
      <c r="BD117" s="15"/>
      <c r="BE117" s="15"/>
      <c r="BF117" s="14"/>
      <c r="BG117" s="15"/>
      <c r="BH117" s="15"/>
      <c r="BI117" s="14"/>
    </row>
    <row r="118" spans="1:61" ht="13.5" hidden="1" customHeight="1">
      <c r="A118" s="297"/>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15"/>
      <c r="BC118" s="14"/>
      <c r="BD118" s="15"/>
      <c r="BE118" s="15"/>
      <c r="BF118" s="14"/>
      <c r="BG118" s="15"/>
      <c r="BH118" s="15"/>
      <c r="BI118" s="14"/>
    </row>
    <row r="119" spans="1:61" ht="6" customHeight="1">
      <c r="A119" s="14"/>
      <c r="B119" s="14"/>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5"/>
      <c r="BC119" s="14"/>
      <c r="BD119" s="15"/>
      <c r="BE119" s="15"/>
      <c r="BF119" s="14"/>
      <c r="BG119" s="15"/>
      <c r="BH119" s="15"/>
      <c r="BI119" s="14"/>
    </row>
    <row r="120" spans="1:61" ht="12.75" customHeight="1">
      <c r="A120" s="299" t="s">
        <v>251</v>
      </c>
      <c r="B120" s="299"/>
      <c r="C120" s="299"/>
      <c r="D120" s="299"/>
      <c r="E120" s="299"/>
      <c r="F120" s="299"/>
      <c r="G120" s="9"/>
      <c r="H120" s="300" t="s">
        <v>252</v>
      </c>
      <c r="I120" s="300"/>
      <c r="J120" s="300"/>
      <c r="K120" s="300"/>
      <c r="L120" s="300"/>
      <c r="M120" s="300"/>
      <c r="N120" s="300"/>
      <c r="O120" s="300"/>
      <c r="P120" s="300"/>
      <c r="Q120" s="300"/>
      <c r="R120" s="300"/>
      <c r="S120" s="300"/>
      <c r="T120" s="300"/>
      <c r="U120" s="300"/>
      <c r="V120" s="300"/>
      <c r="W120" s="300"/>
      <c r="X120" s="14"/>
      <c r="Y120" s="9" t="s">
        <v>62</v>
      </c>
      <c r="Z120" s="301" t="s">
        <v>253</v>
      </c>
      <c r="AA120" s="301"/>
      <c r="AB120" s="301"/>
      <c r="AC120" s="301"/>
      <c r="AD120" s="301"/>
      <c r="AE120" s="301"/>
      <c r="AF120" s="301"/>
      <c r="AG120" s="14"/>
      <c r="AH120" s="14"/>
      <c r="AI120" s="14"/>
      <c r="AJ120" s="14"/>
      <c r="AK120" s="14"/>
      <c r="AL120" s="14"/>
      <c r="AM120" s="14"/>
      <c r="AN120" s="14"/>
      <c r="AO120" s="16"/>
      <c r="AP120" s="14"/>
      <c r="AQ120" s="14"/>
      <c r="AR120" s="17" t="s">
        <v>244</v>
      </c>
      <c r="AS120" s="301" t="s">
        <v>254</v>
      </c>
      <c r="AT120" s="301"/>
      <c r="AU120" s="301"/>
      <c r="AV120" s="301"/>
      <c r="AW120" s="301"/>
      <c r="AX120" s="301"/>
      <c r="AY120" s="301"/>
      <c r="AZ120" s="301"/>
      <c r="BA120" s="301"/>
      <c r="BB120" s="301"/>
      <c r="BC120" s="301"/>
      <c r="BD120" s="301"/>
      <c r="BE120" s="301"/>
      <c r="BF120" s="301"/>
      <c r="BG120" s="301"/>
      <c r="BH120" s="301"/>
      <c r="BI120" s="301"/>
    </row>
    <row r="121" spans="1:61" ht="3.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6"/>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5"/>
      <c r="BB121" s="15"/>
      <c r="BC121" s="14"/>
      <c r="BD121" s="15"/>
      <c r="BE121" s="15"/>
      <c r="BF121" s="14"/>
      <c r="BG121" s="15"/>
      <c r="BH121" s="15"/>
      <c r="BI121" s="14"/>
    </row>
    <row r="122" spans="1:61" ht="12" customHeight="1">
      <c r="A122" s="14"/>
      <c r="B122" s="14"/>
      <c r="C122" s="14"/>
      <c r="D122" s="14"/>
      <c r="E122" s="14"/>
      <c r="F122" s="14"/>
      <c r="G122" s="9" t="s">
        <v>239</v>
      </c>
      <c r="H122" s="300" t="s">
        <v>255</v>
      </c>
      <c r="I122" s="300"/>
      <c r="J122" s="300"/>
      <c r="K122" s="300"/>
      <c r="L122" s="300"/>
      <c r="M122" s="300"/>
      <c r="N122" s="300"/>
      <c r="O122" s="300"/>
      <c r="P122" s="300"/>
      <c r="Q122" s="300"/>
      <c r="R122" s="14"/>
      <c r="S122" s="14"/>
      <c r="T122" s="14"/>
      <c r="U122" s="15"/>
      <c r="V122" s="14"/>
      <c r="W122" s="14"/>
      <c r="X122" s="14"/>
      <c r="Y122" s="9" t="s">
        <v>17</v>
      </c>
      <c r="Z122" s="300" t="s">
        <v>256</v>
      </c>
      <c r="AA122" s="300"/>
      <c r="AB122" s="300"/>
      <c r="AC122" s="300"/>
      <c r="AD122" s="300"/>
      <c r="AE122" s="300"/>
      <c r="AF122" s="300"/>
      <c r="AG122" s="300"/>
      <c r="AH122" s="300"/>
      <c r="AI122" s="300"/>
      <c r="AJ122" s="300"/>
      <c r="AK122" s="300"/>
      <c r="AL122" s="300"/>
      <c r="AM122" s="300"/>
      <c r="AN122" s="300"/>
      <c r="AO122" s="300"/>
      <c r="AP122" s="300"/>
      <c r="AQ122" s="14"/>
      <c r="AR122" s="9" t="s">
        <v>241</v>
      </c>
      <c r="AS122" s="301" t="s">
        <v>257</v>
      </c>
      <c r="AT122" s="301"/>
      <c r="AU122" s="301"/>
      <c r="AV122" s="301"/>
      <c r="AW122" s="301"/>
      <c r="AX122" s="301"/>
      <c r="AY122" s="301"/>
      <c r="AZ122" s="301"/>
      <c r="BA122" s="301"/>
      <c r="BB122" s="301"/>
      <c r="BC122" s="301"/>
      <c r="BD122" s="301"/>
      <c r="BE122" s="301"/>
      <c r="BF122" s="301"/>
      <c r="BG122" s="15"/>
      <c r="BH122" s="15"/>
      <c r="BI122" s="14"/>
    </row>
    <row r="123" spans="1:61" ht="3.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5"/>
      <c r="BB123" s="15"/>
      <c r="BC123" s="14"/>
      <c r="BD123" s="15"/>
      <c r="BE123" s="15"/>
      <c r="BF123" s="14"/>
      <c r="BG123" s="15"/>
      <c r="BH123" s="15"/>
      <c r="BI123" s="14"/>
    </row>
    <row r="124" spans="1:61" ht="12.75" customHeight="1">
      <c r="A124" s="14"/>
      <c r="B124" s="14"/>
      <c r="C124" s="14"/>
      <c r="D124" s="14"/>
      <c r="E124" s="14"/>
      <c r="F124" s="14"/>
      <c r="G124" s="9" t="s">
        <v>238</v>
      </c>
      <c r="H124" s="300" t="s">
        <v>258</v>
      </c>
      <c r="I124" s="300"/>
      <c r="J124" s="300"/>
      <c r="K124" s="300"/>
      <c r="L124" s="300"/>
      <c r="M124" s="300"/>
      <c r="N124" s="300"/>
      <c r="O124" s="300"/>
      <c r="P124" s="300"/>
      <c r="Q124" s="300"/>
      <c r="R124" s="14"/>
      <c r="S124" s="14"/>
      <c r="T124" s="14"/>
      <c r="U124" s="15"/>
      <c r="V124" s="14"/>
      <c r="W124" s="14"/>
      <c r="X124" s="14"/>
      <c r="Y124" s="9" t="s">
        <v>243</v>
      </c>
      <c r="Z124" s="300" t="s">
        <v>259</v>
      </c>
      <c r="AA124" s="300"/>
      <c r="AB124" s="300"/>
      <c r="AC124" s="300"/>
      <c r="AD124" s="300"/>
      <c r="AE124" s="300"/>
      <c r="AF124" s="300"/>
      <c r="AG124" s="300"/>
      <c r="AH124" s="300"/>
      <c r="AI124" s="300"/>
      <c r="AJ124" s="300"/>
      <c r="AK124" s="300"/>
      <c r="AL124" s="300"/>
      <c r="AM124" s="300"/>
      <c r="AN124" s="300"/>
      <c r="AO124" s="300"/>
      <c r="AP124" s="300"/>
      <c r="AQ124" s="14"/>
      <c r="AR124" s="9" t="s">
        <v>49</v>
      </c>
      <c r="AS124" s="300" t="s">
        <v>260</v>
      </c>
      <c r="AT124" s="300"/>
      <c r="AU124" s="300"/>
      <c r="AV124" s="300"/>
      <c r="AW124" s="300"/>
      <c r="AX124" s="300"/>
      <c r="AY124" s="300"/>
      <c r="AZ124" s="300"/>
      <c r="BA124" s="300"/>
      <c r="BB124" s="300"/>
      <c r="BC124" s="14"/>
      <c r="BD124" s="15"/>
      <c r="BE124" s="15"/>
      <c r="BF124" s="14"/>
      <c r="BG124" s="15"/>
      <c r="BH124" s="15"/>
      <c r="BI124" s="14"/>
    </row>
    <row r="125" spans="1:61"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5"/>
      <c r="BB125" s="15"/>
      <c r="BC125" s="14"/>
      <c r="BD125" s="15"/>
      <c r="BE125" s="15"/>
      <c r="BF125" s="14"/>
      <c r="BG125" s="15"/>
      <c r="BH125" s="15"/>
      <c r="BI125" s="14"/>
    </row>
    <row r="126" spans="1:61" ht="18" customHeight="1">
      <c r="A126" s="302" t="s">
        <v>261</v>
      </c>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15"/>
      <c r="BC126" s="14"/>
      <c r="BD126" s="15"/>
      <c r="BE126" s="15"/>
      <c r="BF126" s="14"/>
      <c r="BG126" s="15"/>
      <c r="BH126" s="15"/>
      <c r="BI126" s="14"/>
    </row>
    <row r="127" spans="1:61" ht="3" customHeight="1">
      <c r="A127" s="302"/>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c r="BI127" s="302"/>
    </row>
    <row r="128" spans="1:61" ht="12.75" customHeight="1">
      <c r="A128" s="281" t="s">
        <v>192</v>
      </c>
      <c r="B128" s="303" t="s">
        <v>262</v>
      </c>
      <c r="C128" s="303"/>
      <c r="D128" s="303"/>
      <c r="E128" s="303"/>
      <c r="F128" s="303"/>
      <c r="G128" s="303"/>
      <c r="H128" s="303"/>
      <c r="I128" s="303"/>
      <c r="J128" s="303"/>
      <c r="K128" s="303"/>
      <c r="L128" s="303"/>
      <c r="M128" s="303"/>
      <c r="N128" s="303"/>
      <c r="O128" s="303"/>
      <c r="P128" s="303"/>
      <c r="Q128" s="303"/>
      <c r="R128" s="303"/>
      <c r="S128" s="303"/>
      <c r="T128" s="303" t="s">
        <v>263</v>
      </c>
      <c r="U128" s="303"/>
      <c r="V128" s="303"/>
      <c r="W128" s="303"/>
      <c r="X128" s="303"/>
      <c r="Y128" s="303"/>
      <c r="Z128" s="303"/>
      <c r="AA128" s="303"/>
      <c r="AB128" s="303"/>
      <c r="AC128" s="303" t="s">
        <v>264</v>
      </c>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281" t="s">
        <v>265</v>
      </c>
      <c r="AY128" s="281"/>
      <c r="AZ128" s="281"/>
      <c r="BA128" s="281"/>
      <c r="BB128" s="281"/>
      <c r="BC128" s="281"/>
      <c r="BD128" s="303" t="s">
        <v>266</v>
      </c>
      <c r="BE128" s="303"/>
      <c r="BF128" s="303"/>
      <c r="BG128" s="303" t="s">
        <v>124</v>
      </c>
      <c r="BH128" s="303"/>
      <c r="BI128" s="303"/>
    </row>
    <row r="129" spans="1:61" ht="32.25" customHeight="1">
      <c r="A129" s="281"/>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t="s">
        <v>51</v>
      </c>
      <c r="AD129" s="303"/>
      <c r="AE129" s="303"/>
      <c r="AF129" s="303"/>
      <c r="AG129" s="303"/>
      <c r="AH129" s="303"/>
      <c r="AI129" s="303"/>
      <c r="AJ129" s="303" t="s">
        <v>54</v>
      </c>
      <c r="AK129" s="303"/>
      <c r="AL129" s="303"/>
      <c r="AM129" s="303"/>
      <c r="AN129" s="303"/>
      <c r="AO129" s="303"/>
      <c r="AP129" s="303"/>
      <c r="AQ129" s="303" t="s">
        <v>61</v>
      </c>
      <c r="AR129" s="303"/>
      <c r="AS129" s="303"/>
      <c r="AT129" s="303"/>
      <c r="AU129" s="303"/>
      <c r="AV129" s="303"/>
      <c r="AW129" s="303"/>
      <c r="AX129" s="303" t="s">
        <v>269</v>
      </c>
      <c r="AY129" s="303"/>
      <c r="AZ129" s="303"/>
      <c r="BA129" s="303" t="s">
        <v>270</v>
      </c>
      <c r="BB129" s="303"/>
      <c r="BC129" s="303"/>
      <c r="BD129" s="303"/>
      <c r="BE129" s="304"/>
      <c r="BF129" s="303"/>
      <c r="BG129" s="303"/>
      <c r="BH129" s="304"/>
      <c r="BI129" s="303"/>
    </row>
    <row r="130" spans="1:61" ht="12" customHeight="1">
      <c r="A130" s="281"/>
      <c r="B130" s="303" t="s">
        <v>124</v>
      </c>
      <c r="C130" s="303"/>
      <c r="D130" s="303"/>
      <c r="E130" s="303"/>
      <c r="F130" s="303"/>
      <c r="G130" s="303"/>
      <c r="H130" s="303" t="s">
        <v>271</v>
      </c>
      <c r="I130" s="303"/>
      <c r="J130" s="303"/>
      <c r="K130" s="303"/>
      <c r="L130" s="303"/>
      <c r="M130" s="303"/>
      <c r="N130" s="303" t="s">
        <v>272</v>
      </c>
      <c r="O130" s="303"/>
      <c r="P130" s="303"/>
      <c r="Q130" s="303"/>
      <c r="R130" s="303"/>
      <c r="S130" s="303"/>
      <c r="T130" s="303" t="s">
        <v>124</v>
      </c>
      <c r="U130" s="303"/>
      <c r="V130" s="303"/>
      <c r="W130" s="303" t="s">
        <v>271</v>
      </c>
      <c r="X130" s="303"/>
      <c r="Y130" s="303"/>
      <c r="Z130" s="303" t="s">
        <v>272</v>
      </c>
      <c r="AA130" s="303"/>
      <c r="AB130" s="303"/>
      <c r="AC130" s="303" t="s">
        <v>124</v>
      </c>
      <c r="AD130" s="303"/>
      <c r="AE130" s="303"/>
      <c r="AF130" s="303" t="s">
        <v>271</v>
      </c>
      <c r="AG130" s="303"/>
      <c r="AH130" s="303" t="s">
        <v>272</v>
      </c>
      <c r="AI130" s="303"/>
      <c r="AJ130" s="303" t="s">
        <v>124</v>
      </c>
      <c r="AK130" s="303"/>
      <c r="AL130" s="303"/>
      <c r="AM130" s="303" t="s">
        <v>271</v>
      </c>
      <c r="AN130" s="303"/>
      <c r="AO130" s="303" t="s">
        <v>272</v>
      </c>
      <c r="AP130" s="303"/>
      <c r="AQ130" s="303" t="s">
        <v>124</v>
      </c>
      <c r="AR130" s="303"/>
      <c r="AS130" s="303"/>
      <c r="AT130" s="303" t="s">
        <v>271</v>
      </c>
      <c r="AU130" s="303"/>
      <c r="AV130" s="303" t="s">
        <v>272</v>
      </c>
      <c r="AW130" s="303"/>
      <c r="AX130" s="303"/>
      <c r="AY130" s="303"/>
      <c r="AZ130" s="303"/>
      <c r="BA130" s="303"/>
      <c r="BB130" s="303"/>
      <c r="BC130" s="303"/>
      <c r="BD130" s="303"/>
      <c r="BE130" s="303"/>
      <c r="BF130" s="303"/>
      <c r="BG130" s="303"/>
      <c r="BH130" s="303"/>
      <c r="BI130" s="303"/>
    </row>
    <row r="131" spans="1:61" ht="21.75" customHeight="1">
      <c r="A131" s="281"/>
      <c r="B131" s="305" t="s">
        <v>273</v>
      </c>
      <c r="C131" s="305"/>
      <c r="D131" s="305"/>
      <c r="E131" s="306" t="s">
        <v>274</v>
      </c>
      <c r="F131" s="306"/>
      <c r="G131" s="306"/>
      <c r="H131" s="305" t="s">
        <v>273</v>
      </c>
      <c r="I131" s="305"/>
      <c r="J131" s="305"/>
      <c r="K131" s="306" t="s">
        <v>274</v>
      </c>
      <c r="L131" s="306"/>
      <c r="M131" s="306"/>
      <c r="N131" s="305" t="s">
        <v>273</v>
      </c>
      <c r="O131" s="305"/>
      <c r="P131" s="305"/>
      <c r="Q131" s="306" t="s">
        <v>274</v>
      </c>
      <c r="R131" s="306"/>
      <c r="S131" s="306"/>
      <c r="T131" s="305" t="s">
        <v>273</v>
      </c>
      <c r="U131" s="305"/>
      <c r="V131" s="305"/>
      <c r="W131" s="305" t="s">
        <v>273</v>
      </c>
      <c r="X131" s="305"/>
      <c r="Y131" s="305"/>
      <c r="Z131" s="305" t="s">
        <v>273</v>
      </c>
      <c r="AA131" s="305"/>
      <c r="AB131" s="305"/>
      <c r="AC131" s="305" t="s">
        <v>273</v>
      </c>
      <c r="AD131" s="305"/>
      <c r="AE131" s="305"/>
      <c r="AF131" s="305" t="s">
        <v>273</v>
      </c>
      <c r="AG131" s="305"/>
      <c r="AH131" s="305" t="s">
        <v>273</v>
      </c>
      <c r="AI131" s="305"/>
      <c r="AJ131" s="305" t="s">
        <v>273</v>
      </c>
      <c r="AK131" s="305"/>
      <c r="AL131" s="305"/>
      <c r="AM131" s="305" t="s">
        <v>273</v>
      </c>
      <c r="AN131" s="305"/>
      <c r="AO131" s="305" t="s">
        <v>273</v>
      </c>
      <c r="AP131" s="305"/>
      <c r="AQ131" s="305" t="s">
        <v>273</v>
      </c>
      <c r="AR131" s="305"/>
      <c r="AS131" s="305"/>
      <c r="AT131" s="305" t="s">
        <v>273</v>
      </c>
      <c r="AU131" s="305"/>
      <c r="AV131" s="305" t="s">
        <v>273</v>
      </c>
      <c r="AW131" s="305"/>
      <c r="AX131" s="305" t="s">
        <v>273</v>
      </c>
      <c r="AY131" s="305"/>
      <c r="AZ131" s="305"/>
      <c r="BA131" s="305" t="s">
        <v>273</v>
      </c>
      <c r="BB131" s="305"/>
      <c r="BC131" s="305"/>
      <c r="BD131" s="305" t="s">
        <v>273</v>
      </c>
      <c r="BE131" s="305"/>
      <c r="BF131" s="305"/>
      <c r="BG131" s="305" t="s">
        <v>273</v>
      </c>
      <c r="BH131" s="305"/>
      <c r="BI131" s="305"/>
    </row>
    <row r="132" spans="1:61" ht="12" customHeight="1">
      <c r="A132" s="9" t="s">
        <v>237</v>
      </c>
      <c r="B132" s="281">
        <f>H132+N132</f>
        <v>39</v>
      </c>
      <c r="C132" s="281"/>
      <c r="D132" s="281"/>
      <c r="E132" s="281">
        <f>K132+Q132</f>
        <v>1404</v>
      </c>
      <c r="F132" s="281"/>
      <c r="G132" s="281"/>
      <c r="H132" s="281">
        <v>17</v>
      </c>
      <c r="I132" s="281"/>
      <c r="J132" s="281"/>
      <c r="K132" s="281">
        <v>612</v>
      </c>
      <c r="L132" s="281"/>
      <c r="M132" s="281"/>
      <c r="N132" s="281">
        <v>22</v>
      </c>
      <c r="O132" s="281"/>
      <c r="P132" s="281"/>
      <c r="Q132" s="281">
        <v>792</v>
      </c>
      <c r="R132" s="281"/>
      <c r="S132" s="281"/>
      <c r="T132" s="281" t="s">
        <v>182</v>
      </c>
      <c r="U132" s="281"/>
      <c r="V132" s="281"/>
      <c r="W132" s="281"/>
      <c r="X132" s="281"/>
      <c r="Y132" s="281"/>
      <c r="Z132" s="281" t="s">
        <v>182</v>
      </c>
      <c r="AA132" s="281"/>
      <c r="AB132" s="281"/>
      <c r="AC132" s="281">
        <v>0</v>
      </c>
      <c r="AD132" s="281"/>
      <c r="AE132" s="281"/>
      <c r="AF132" s="281">
        <v>0</v>
      </c>
      <c r="AG132" s="281"/>
      <c r="AH132" s="281">
        <v>0</v>
      </c>
      <c r="AI132" s="281"/>
      <c r="AJ132" s="281">
        <v>0</v>
      </c>
      <c r="AK132" s="281"/>
      <c r="AL132" s="281"/>
      <c r="AM132" s="281">
        <v>0</v>
      </c>
      <c r="AN132" s="281"/>
      <c r="AO132" s="281">
        <v>0</v>
      </c>
      <c r="AP132" s="281"/>
      <c r="AQ132" s="281"/>
      <c r="AR132" s="281"/>
      <c r="AS132" s="281"/>
      <c r="AT132" s="281"/>
      <c r="AU132" s="281"/>
      <c r="AV132" s="281"/>
      <c r="AW132" s="281"/>
      <c r="AX132" s="281"/>
      <c r="AY132" s="281"/>
      <c r="AZ132" s="281"/>
      <c r="BA132" s="281"/>
      <c r="BB132" s="281"/>
      <c r="BC132" s="281"/>
      <c r="BD132" s="281" t="s">
        <v>275</v>
      </c>
      <c r="BE132" s="281"/>
      <c r="BF132" s="281"/>
      <c r="BG132" s="281" t="s">
        <v>276</v>
      </c>
      <c r="BH132" s="281"/>
      <c r="BI132" s="281"/>
    </row>
    <row r="133" spans="1:61" s="10" customFormat="1" ht="12" customHeight="1">
      <c r="A133" s="9" t="s">
        <v>240</v>
      </c>
      <c r="B133" s="281">
        <f>H133+N133</f>
        <v>36</v>
      </c>
      <c r="C133" s="281"/>
      <c r="D133" s="281"/>
      <c r="E133" s="281">
        <f t="shared" ref="E133:E142" si="0">K133+Q133</f>
        <v>1296</v>
      </c>
      <c r="F133" s="281"/>
      <c r="G133" s="281"/>
      <c r="H133" s="281">
        <v>17</v>
      </c>
      <c r="I133" s="281"/>
      <c r="J133" s="281"/>
      <c r="K133" s="281">
        <v>612</v>
      </c>
      <c r="L133" s="281"/>
      <c r="M133" s="281"/>
      <c r="N133" s="281">
        <v>19</v>
      </c>
      <c r="O133" s="281"/>
      <c r="P133" s="281"/>
      <c r="Q133" s="281">
        <v>684</v>
      </c>
      <c r="R133" s="281"/>
      <c r="S133" s="281"/>
      <c r="T133" s="281" t="s">
        <v>278</v>
      </c>
      <c r="U133" s="281"/>
      <c r="V133" s="281"/>
      <c r="W133" s="281"/>
      <c r="X133" s="281"/>
      <c r="Y133" s="281"/>
      <c r="Z133" s="281" t="s">
        <v>278</v>
      </c>
      <c r="AA133" s="281"/>
      <c r="AB133" s="281"/>
      <c r="AC133" s="281">
        <f>AF133+AH133</f>
        <v>4</v>
      </c>
      <c r="AD133" s="281"/>
      <c r="AE133" s="281"/>
      <c r="AF133" s="281">
        <v>4</v>
      </c>
      <c r="AG133" s="281"/>
      <c r="AH133" s="281">
        <v>0</v>
      </c>
      <c r="AI133" s="281"/>
      <c r="AJ133" s="281">
        <f>AM133+AO133</f>
        <v>0</v>
      </c>
      <c r="AK133" s="281"/>
      <c r="AL133" s="281"/>
      <c r="AM133" s="281">
        <v>0</v>
      </c>
      <c r="AN133" s="281"/>
      <c r="AO133" s="281">
        <v>0</v>
      </c>
      <c r="AP133" s="281"/>
      <c r="AQ133" s="281"/>
      <c r="AR133" s="281"/>
      <c r="AS133" s="281"/>
      <c r="AT133" s="281"/>
      <c r="AU133" s="281"/>
      <c r="AV133" s="281"/>
      <c r="AW133" s="281"/>
      <c r="AX133" s="281"/>
      <c r="AY133" s="281"/>
      <c r="AZ133" s="281"/>
      <c r="BA133" s="281"/>
      <c r="BB133" s="281"/>
      <c r="BC133" s="281"/>
      <c r="BD133" s="281" t="s">
        <v>275</v>
      </c>
      <c r="BE133" s="281"/>
      <c r="BF133" s="281"/>
      <c r="BG133" s="281" t="s">
        <v>276</v>
      </c>
      <c r="BH133" s="281"/>
      <c r="BI133" s="281"/>
    </row>
    <row r="134" spans="1:61" s="10" customFormat="1" ht="12" customHeight="1">
      <c r="A134" s="9" t="s">
        <v>241</v>
      </c>
      <c r="B134" s="281">
        <f>H134+N134</f>
        <v>29</v>
      </c>
      <c r="C134" s="281"/>
      <c r="D134" s="281"/>
      <c r="E134" s="281">
        <f t="shared" si="0"/>
        <v>1044</v>
      </c>
      <c r="F134" s="281"/>
      <c r="G134" s="281"/>
      <c r="H134" s="281">
        <v>12</v>
      </c>
      <c r="I134" s="281"/>
      <c r="J134" s="281"/>
      <c r="K134" s="281">
        <v>432</v>
      </c>
      <c r="L134" s="281"/>
      <c r="M134" s="281"/>
      <c r="N134" s="281">
        <v>17</v>
      </c>
      <c r="O134" s="281"/>
      <c r="P134" s="281"/>
      <c r="Q134" s="281">
        <v>612</v>
      </c>
      <c r="R134" s="281"/>
      <c r="S134" s="281"/>
      <c r="T134" s="281" t="s">
        <v>182</v>
      </c>
      <c r="U134" s="281"/>
      <c r="V134" s="281"/>
      <c r="W134" s="281" t="s">
        <v>278</v>
      </c>
      <c r="X134" s="281"/>
      <c r="Y134" s="281"/>
      <c r="Z134" s="281" t="s">
        <v>278</v>
      </c>
      <c r="AA134" s="281"/>
      <c r="AB134" s="281"/>
      <c r="AC134" s="281">
        <v>0</v>
      </c>
      <c r="AD134" s="281"/>
      <c r="AE134" s="281"/>
      <c r="AF134" s="281">
        <v>3</v>
      </c>
      <c r="AG134" s="281"/>
      <c r="AH134" s="281">
        <v>2</v>
      </c>
      <c r="AI134" s="281"/>
      <c r="AJ134" s="281">
        <f t="shared" ref="AJ134:AJ143" si="1">AM134+AO134</f>
        <v>8</v>
      </c>
      <c r="AK134" s="281"/>
      <c r="AL134" s="281"/>
      <c r="AM134" s="281">
        <v>4</v>
      </c>
      <c r="AN134" s="281"/>
      <c r="AO134" s="281">
        <v>4</v>
      </c>
      <c r="AP134" s="281"/>
      <c r="AQ134" s="281"/>
      <c r="AR134" s="281"/>
      <c r="AS134" s="281"/>
      <c r="AT134" s="281"/>
      <c r="AU134" s="281"/>
      <c r="AV134" s="281"/>
      <c r="AW134" s="281"/>
      <c r="AX134" s="281"/>
      <c r="AY134" s="281"/>
      <c r="AZ134" s="281"/>
      <c r="BA134" s="281"/>
      <c r="BB134" s="281"/>
      <c r="BC134" s="281"/>
      <c r="BD134" s="281" t="s">
        <v>279</v>
      </c>
      <c r="BE134" s="281"/>
      <c r="BF134" s="281"/>
      <c r="BG134" s="281" t="s">
        <v>276</v>
      </c>
      <c r="BH134" s="281"/>
      <c r="BI134" s="281"/>
    </row>
    <row r="135" spans="1:61" s="10" customFormat="1" ht="12" customHeight="1">
      <c r="A135" s="9" t="s">
        <v>242</v>
      </c>
      <c r="B135" s="281">
        <f>H135+N135</f>
        <v>19</v>
      </c>
      <c r="C135" s="281"/>
      <c r="D135" s="281"/>
      <c r="E135" s="281">
        <f t="shared" si="0"/>
        <v>684</v>
      </c>
      <c r="F135" s="281"/>
      <c r="G135" s="281"/>
      <c r="H135" s="281">
        <v>10</v>
      </c>
      <c r="I135" s="281"/>
      <c r="J135" s="281"/>
      <c r="K135" s="281">
        <v>360</v>
      </c>
      <c r="L135" s="281"/>
      <c r="M135" s="281"/>
      <c r="N135" s="281">
        <v>9</v>
      </c>
      <c r="O135" s="281"/>
      <c r="P135" s="281"/>
      <c r="Q135" s="281">
        <v>324</v>
      </c>
      <c r="R135" s="281"/>
      <c r="S135" s="281"/>
      <c r="T135" s="281" t="s">
        <v>182</v>
      </c>
      <c r="U135" s="281"/>
      <c r="V135" s="281"/>
      <c r="W135" s="281" t="s">
        <v>278</v>
      </c>
      <c r="X135" s="281"/>
      <c r="Y135" s="281"/>
      <c r="Z135" s="281" t="s">
        <v>278</v>
      </c>
      <c r="AA135" s="281"/>
      <c r="AB135" s="281"/>
      <c r="AC135" s="281">
        <v>2</v>
      </c>
      <c r="AD135" s="281"/>
      <c r="AE135" s="281"/>
      <c r="AF135" s="281">
        <v>0</v>
      </c>
      <c r="AG135" s="281"/>
      <c r="AH135" s="281">
        <v>0</v>
      </c>
      <c r="AI135" s="281"/>
      <c r="AJ135" s="281">
        <f t="shared" si="1"/>
        <v>8</v>
      </c>
      <c r="AK135" s="281"/>
      <c r="AL135" s="281"/>
      <c r="AM135" s="281">
        <v>4</v>
      </c>
      <c r="AN135" s="281"/>
      <c r="AO135" s="281">
        <v>4</v>
      </c>
      <c r="AP135" s="281"/>
      <c r="AQ135" s="281" t="s">
        <v>280</v>
      </c>
      <c r="AR135" s="281"/>
      <c r="AS135" s="281"/>
      <c r="AT135" s="281"/>
      <c r="AU135" s="281"/>
      <c r="AV135" s="281" t="s">
        <v>280</v>
      </c>
      <c r="AW135" s="281"/>
      <c r="AX135" s="281" t="s">
        <v>280</v>
      </c>
      <c r="AY135" s="281"/>
      <c r="AZ135" s="281"/>
      <c r="BA135" s="281" t="s">
        <v>182</v>
      </c>
      <c r="BB135" s="281"/>
      <c r="BC135" s="281"/>
      <c r="BD135" s="281" t="s">
        <v>182</v>
      </c>
      <c r="BE135" s="281"/>
      <c r="BF135" s="281"/>
      <c r="BG135" s="281" t="s">
        <v>281</v>
      </c>
      <c r="BH135" s="281"/>
      <c r="BI135" s="281"/>
    </row>
    <row r="136" spans="1:61" s="10" customFormat="1" ht="13.5" hidden="1" customHeight="1">
      <c r="A136" s="9" t="s">
        <v>245</v>
      </c>
      <c r="B136" s="281"/>
      <c r="C136" s="281"/>
      <c r="D136" s="281"/>
      <c r="E136" s="281">
        <f t="shared" si="0"/>
        <v>0</v>
      </c>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f t="shared" ref="AC136:AC143" si="2">AF136+AH136</f>
        <v>0</v>
      </c>
      <c r="AD136" s="281"/>
      <c r="AE136" s="281"/>
      <c r="AF136" s="281"/>
      <c r="AG136" s="281"/>
      <c r="AH136" s="281"/>
      <c r="AI136" s="281"/>
      <c r="AJ136" s="281">
        <f t="shared" si="1"/>
        <v>0</v>
      </c>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row>
    <row r="137" spans="1:61" s="10" customFormat="1" ht="13.5" hidden="1" customHeight="1">
      <c r="A137" s="9" t="s">
        <v>246</v>
      </c>
      <c r="B137" s="281"/>
      <c r="C137" s="281"/>
      <c r="D137" s="281"/>
      <c r="E137" s="281">
        <f t="shared" si="0"/>
        <v>0</v>
      </c>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f t="shared" si="2"/>
        <v>0</v>
      </c>
      <c r="AD137" s="281"/>
      <c r="AE137" s="281"/>
      <c r="AF137" s="281"/>
      <c r="AG137" s="281"/>
      <c r="AH137" s="281"/>
      <c r="AI137" s="281"/>
      <c r="AJ137" s="281">
        <f t="shared" si="1"/>
        <v>0</v>
      </c>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row>
    <row r="138" spans="1:61" s="10" customFormat="1" ht="13.5" hidden="1" customHeight="1">
      <c r="A138" s="9" t="s">
        <v>247</v>
      </c>
      <c r="B138" s="281"/>
      <c r="C138" s="281"/>
      <c r="D138" s="281"/>
      <c r="E138" s="281">
        <f t="shared" si="0"/>
        <v>0</v>
      </c>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f t="shared" si="2"/>
        <v>0</v>
      </c>
      <c r="AD138" s="281"/>
      <c r="AE138" s="281"/>
      <c r="AF138" s="281"/>
      <c r="AG138" s="281"/>
      <c r="AH138" s="281"/>
      <c r="AI138" s="281"/>
      <c r="AJ138" s="281">
        <f t="shared" si="1"/>
        <v>0</v>
      </c>
      <c r="AK138" s="281"/>
      <c r="AL138" s="281"/>
      <c r="AM138" s="281"/>
      <c r="AN138" s="281"/>
      <c r="AO138" s="281"/>
      <c r="AP138" s="281"/>
      <c r="AQ138" s="281"/>
      <c r="AR138" s="281"/>
      <c r="AS138" s="281"/>
      <c r="AT138" s="281"/>
      <c r="AU138" s="281"/>
      <c r="AV138" s="281"/>
      <c r="AW138" s="281"/>
      <c r="AX138" s="281"/>
      <c r="AY138" s="281"/>
      <c r="AZ138" s="281"/>
      <c r="BA138" s="281"/>
      <c r="BB138" s="281"/>
      <c r="BC138" s="281"/>
      <c r="BD138" s="281"/>
      <c r="BE138" s="281"/>
      <c r="BF138" s="281"/>
      <c r="BG138" s="281"/>
      <c r="BH138" s="281"/>
      <c r="BI138" s="281"/>
    </row>
    <row r="139" spans="1:61" s="10" customFormat="1" ht="13.5" hidden="1" customHeight="1">
      <c r="A139" s="9" t="s">
        <v>248</v>
      </c>
      <c r="B139" s="281"/>
      <c r="C139" s="281"/>
      <c r="D139" s="281"/>
      <c r="E139" s="281">
        <f t="shared" si="0"/>
        <v>0</v>
      </c>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f t="shared" si="2"/>
        <v>0</v>
      </c>
      <c r="AD139" s="281"/>
      <c r="AE139" s="281"/>
      <c r="AF139" s="281"/>
      <c r="AG139" s="281"/>
      <c r="AH139" s="281"/>
      <c r="AI139" s="281"/>
      <c r="AJ139" s="281">
        <f t="shared" si="1"/>
        <v>0</v>
      </c>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row>
    <row r="140" spans="1:61" s="10" customFormat="1" ht="13.5" hidden="1" customHeight="1">
      <c r="A140" s="9" t="s">
        <v>249</v>
      </c>
      <c r="B140" s="281"/>
      <c r="C140" s="281"/>
      <c r="D140" s="281"/>
      <c r="E140" s="281">
        <f t="shared" si="0"/>
        <v>0</v>
      </c>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f t="shared" si="2"/>
        <v>0</v>
      </c>
      <c r="AD140" s="281"/>
      <c r="AE140" s="281"/>
      <c r="AF140" s="281"/>
      <c r="AG140" s="281"/>
      <c r="AH140" s="281"/>
      <c r="AI140" s="281"/>
      <c r="AJ140" s="281">
        <f t="shared" si="1"/>
        <v>0</v>
      </c>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row>
    <row r="141" spans="1:61" s="10" customFormat="1" ht="13.5" hidden="1" customHeight="1">
      <c r="A141" s="9" t="s">
        <v>243</v>
      </c>
      <c r="B141" s="281"/>
      <c r="C141" s="281"/>
      <c r="D141" s="281"/>
      <c r="E141" s="281">
        <f t="shared" si="0"/>
        <v>0</v>
      </c>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f t="shared" si="2"/>
        <v>0</v>
      </c>
      <c r="AD141" s="281"/>
      <c r="AE141" s="281"/>
      <c r="AF141" s="281"/>
      <c r="AG141" s="281"/>
      <c r="AH141" s="281"/>
      <c r="AI141" s="281"/>
      <c r="AJ141" s="281">
        <f t="shared" si="1"/>
        <v>0</v>
      </c>
      <c r="AK141" s="281"/>
      <c r="AL141" s="281"/>
      <c r="AM141" s="281"/>
      <c r="AN141" s="281"/>
      <c r="AO141" s="281"/>
      <c r="AP141" s="281"/>
      <c r="AQ141" s="281"/>
      <c r="AR141" s="281"/>
      <c r="AS141" s="281"/>
      <c r="AT141" s="281"/>
      <c r="AU141" s="281"/>
      <c r="AV141" s="281"/>
      <c r="AW141" s="281"/>
      <c r="AX141" s="281"/>
      <c r="AY141" s="281"/>
      <c r="AZ141" s="281"/>
      <c r="BA141" s="281"/>
      <c r="BB141" s="281"/>
      <c r="BC141" s="281"/>
      <c r="BD141" s="281"/>
      <c r="BE141" s="281"/>
      <c r="BF141" s="281"/>
      <c r="BG141" s="281"/>
      <c r="BH141" s="281"/>
      <c r="BI141" s="281"/>
    </row>
    <row r="142" spans="1:61" s="10" customFormat="1" ht="13.5" hidden="1" customHeight="1">
      <c r="A142" s="9" t="s">
        <v>250</v>
      </c>
      <c r="B142" s="281"/>
      <c r="C142" s="281"/>
      <c r="D142" s="281"/>
      <c r="E142" s="281">
        <f t="shared" si="0"/>
        <v>0</v>
      </c>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f t="shared" si="2"/>
        <v>0</v>
      </c>
      <c r="AD142" s="281"/>
      <c r="AE142" s="281"/>
      <c r="AF142" s="281"/>
      <c r="AG142" s="281"/>
      <c r="AH142" s="281"/>
      <c r="AI142" s="281"/>
      <c r="AJ142" s="281">
        <f t="shared" si="1"/>
        <v>0</v>
      </c>
      <c r="AK142" s="281"/>
      <c r="AL142" s="281"/>
      <c r="AM142" s="281"/>
      <c r="AN142" s="281"/>
      <c r="AO142" s="281"/>
      <c r="AP142" s="281"/>
      <c r="AQ142" s="281"/>
      <c r="AR142" s="281"/>
      <c r="AS142" s="281"/>
      <c r="AT142" s="281"/>
      <c r="AU142" s="281"/>
      <c r="AV142" s="281"/>
      <c r="AW142" s="281"/>
      <c r="AX142" s="281"/>
      <c r="AY142" s="281"/>
      <c r="AZ142" s="281"/>
      <c r="BA142" s="281"/>
      <c r="BB142" s="281"/>
      <c r="BC142" s="281"/>
      <c r="BD142" s="281"/>
      <c r="BE142" s="281"/>
      <c r="BF142" s="281"/>
      <c r="BG142" s="281"/>
      <c r="BH142" s="281"/>
      <c r="BI142" s="281"/>
    </row>
    <row r="143" spans="1:61" s="10" customFormat="1" ht="12" customHeight="1">
      <c r="A143" s="20" t="s">
        <v>124</v>
      </c>
      <c r="B143" s="297">
        <f>SUM(B132:D142)</f>
        <v>123</v>
      </c>
      <c r="C143" s="297"/>
      <c r="D143" s="297"/>
      <c r="E143" s="297">
        <f>SUM(E132:G142)</f>
        <v>4428</v>
      </c>
      <c r="F143" s="297"/>
      <c r="G143" s="297"/>
      <c r="H143" s="297">
        <f>SUM(H132:J135)</f>
        <v>56</v>
      </c>
      <c r="I143" s="297"/>
      <c r="J143" s="297"/>
      <c r="K143" s="297">
        <f>SUM(K132:M135)</f>
        <v>2016</v>
      </c>
      <c r="L143" s="297"/>
      <c r="M143" s="297"/>
      <c r="N143" s="297">
        <f>SUM(N132:P135)</f>
        <v>67</v>
      </c>
      <c r="O143" s="297"/>
      <c r="P143" s="297"/>
      <c r="Q143" s="297">
        <f>SUM(Q132:S135)</f>
        <v>2412</v>
      </c>
      <c r="R143" s="297"/>
      <c r="S143" s="297"/>
      <c r="T143" s="297">
        <f>W143+Z143</f>
        <v>7</v>
      </c>
      <c r="U143" s="297"/>
      <c r="V143" s="297"/>
      <c r="W143" s="297">
        <v>2</v>
      </c>
      <c r="X143" s="297"/>
      <c r="Y143" s="297"/>
      <c r="Z143" s="297">
        <v>5</v>
      </c>
      <c r="AA143" s="297"/>
      <c r="AB143" s="297"/>
      <c r="AC143" s="307">
        <f t="shared" si="2"/>
        <v>9</v>
      </c>
      <c r="AD143" s="307"/>
      <c r="AE143" s="307"/>
      <c r="AF143" s="297">
        <f>SUM(AF132:AG142)</f>
        <v>7</v>
      </c>
      <c r="AG143" s="297"/>
      <c r="AH143" s="297">
        <f>SUM(AH132:AI142)</f>
        <v>2</v>
      </c>
      <c r="AI143" s="297"/>
      <c r="AJ143" s="307">
        <f t="shared" si="1"/>
        <v>16</v>
      </c>
      <c r="AK143" s="307"/>
      <c r="AL143" s="307"/>
      <c r="AM143" s="297">
        <f>SUM(AM132:AN142)</f>
        <v>8</v>
      </c>
      <c r="AN143" s="297"/>
      <c r="AO143" s="297">
        <f>SUM(AO132:AP142)</f>
        <v>8</v>
      </c>
      <c r="AP143" s="297"/>
      <c r="AQ143" s="297" t="s">
        <v>280</v>
      </c>
      <c r="AR143" s="297"/>
      <c r="AS143" s="297"/>
      <c r="AT143" s="297"/>
      <c r="AU143" s="297"/>
      <c r="AV143" s="297">
        <v>4</v>
      </c>
      <c r="AW143" s="297"/>
      <c r="AX143" s="297" t="s">
        <v>280</v>
      </c>
      <c r="AY143" s="297"/>
      <c r="AZ143" s="297"/>
      <c r="BA143" s="297" t="s">
        <v>182</v>
      </c>
      <c r="BB143" s="297"/>
      <c r="BC143" s="297"/>
      <c r="BD143" s="297" t="s">
        <v>277</v>
      </c>
      <c r="BE143" s="297"/>
      <c r="BF143" s="297"/>
      <c r="BG143" s="297" t="s">
        <v>282</v>
      </c>
      <c r="BH143" s="297"/>
      <c r="BI143" s="297"/>
    </row>
    <row r="144" spans="1:61" ht="3" customHeight="1">
      <c r="A144" s="308"/>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08"/>
      <c r="AY144" s="308"/>
      <c r="AZ144" s="308"/>
      <c r="BA144" s="308"/>
      <c r="BB144" s="308"/>
      <c r="BC144" s="308"/>
      <c r="BD144" s="308"/>
      <c r="BE144" s="308"/>
      <c r="BF144" s="296"/>
      <c r="BG144" s="296"/>
      <c r="BH144" s="296"/>
      <c r="BI144" s="296"/>
    </row>
    <row r="145" spans="1:61" ht="13.5" hidden="1" customHeight="1">
      <c r="A145" s="309" t="s">
        <v>192</v>
      </c>
      <c r="B145" s="309" t="s">
        <v>283</v>
      </c>
      <c r="C145" s="309"/>
      <c r="D145" s="309"/>
      <c r="E145" s="309"/>
      <c r="F145" s="309"/>
      <c r="G145" s="309"/>
      <c r="H145" s="309"/>
      <c r="I145" s="309"/>
      <c r="J145" s="309"/>
      <c r="K145" s="309"/>
      <c r="L145" s="309"/>
      <c r="M145" s="309"/>
      <c r="N145" s="309"/>
      <c r="O145" s="309"/>
      <c r="P145" s="309"/>
      <c r="Q145" s="309"/>
      <c r="R145" s="309"/>
      <c r="S145" s="309"/>
      <c r="T145" s="309" t="s">
        <v>263</v>
      </c>
      <c r="U145" s="309"/>
      <c r="V145" s="309"/>
      <c r="W145" s="309"/>
      <c r="X145" s="309"/>
      <c r="Y145" s="309"/>
      <c r="Z145" s="309"/>
      <c r="AA145" s="309"/>
      <c r="AB145" s="309"/>
      <c r="AC145" s="309" t="s">
        <v>264</v>
      </c>
      <c r="AD145" s="309"/>
      <c r="AE145" s="309"/>
      <c r="AF145" s="309"/>
      <c r="AG145" s="309"/>
      <c r="AH145" s="309"/>
      <c r="AI145" s="309"/>
      <c r="AJ145" s="309"/>
      <c r="AK145" s="309"/>
      <c r="AL145" s="309"/>
      <c r="AM145" s="309"/>
      <c r="AN145" s="309"/>
      <c r="AO145" s="309"/>
      <c r="AP145" s="309"/>
      <c r="AQ145" s="309" t="s">
        <v>265</v>
      </c>
      <c r="AR145" s="309"/>
      <c r="AS145" s="309"/>
      <c r="AT145" s="309"/>
      <c r="AU145" s="309"/>
      <c r="AV145" s="309"/>
      <c r="AW145" s="309" t="s">
        <v>266</v>
      </c>
      <c r="AX145" s="309"/>
      <c r="AY145" s="309"/>
      <c r="AZ145" s="309" t="s">
        <v>124</v>
      </c>
      <c r="BA145" s="309"/>
      <c r="BB145" s="309"/>
      <c r="BC145" s="309" t="s">
        <v>267</v>
      </c>
      <c r="BD145" s="309"/>
      <c r="BE145" s="309"/>
      <c r="BF145" s="309"/>
      <c r="BG145" s="312" t="s">
        <v>268</v>
      </c>
      <c r="BH145" s="312"/>
      <c r="BI145" s="312"/>
    </row>
    <row r="146" spans="1:61" ht="13.5" hidden="1" customHeight="1">
      <c r="A146" s="309"/>
      <c r="B146" s="309"/>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t="s">
        <v>54</v>
      </c>
      <c r="AD146" s="309"/>
      <c r="AE146" s="309"/>
      <c r="AF146" s="309"/>
      <c r="AG146" s="309"/>
      <c r="AH146" s="309"/>
      <c r="AI146" s="309"/>
      <c r="AJ146" s="309" t="s">
        <v>61</v>
      </c>
      <c r="AK146" s="309"/>
      <c r="AL146" s="309"/>
      <c r="AM146" s="309"/>
      <c r="AN146" s="309"/>
      <c r="AO146" s="309"/>
      <c r="AP146" s="309"/>
      <c r="AQ146" s="309" t="s">
        <v>269</v>
      </c>
      <c r="AR146" s="309"/>
      <c r="AS146" s="309"/>
      <c r="AT146" s="309" t="s">
        <v>270</v>
      </c>
      <c r="AU146" s="309"/>
      <c r="AV146" s="309"/>
      <c r="AW146" s="309"/>
      <c r="AX146" s="310"/>
      <c r="AY146" s="309"/>
      <c r="AZ146" s="309"/>
      <c r="BA146" s="310"/>
      <c r="BB146" s="309"/>
      <c r="BC146" s="309"/>
      <c r="BD146" s="310"/>
      <c r="BE146" s="310"/>
      <c r="BF146" s="309"/>
      <c r="BG146" s="312"/>
      <c r="BH146" s="310"/>
      <c r="BI146" s="312"/>
    </row>
    <row r="147" spans="1:61" ht="13.5" hidden="1" customHeight="1">
      <c r="A147" s="309"/>
      <c r="B147" s="309" t="s">
        <v>124</v>
      </c>
      <c r="C147" s="309"/>
      <c r="D147" s="309"/>
      <c r="E147" s="309"/>
      <c r="F147" s="309"/>
      <c r="G147" s="309"/>
      <c r="H147" s="309" t="s">
        <v>271</v>
      </c>
      <c r="I147" s="309"/>
      <c r="J147" s="309"/>
      <c r="K147" s="309"/>
      <c r="L147" s="309"/>
      <c r="M147" s="309"/>
      <c r="N147" s="309" t="s">
        <v>272</v>
      </c>
      <c r="O147" s="309"/>
      <c r="P147" s="309"/>
      <c r="Q147" s="309"/>
      <c r="R147" s="309"/>
      <c r="S147" s="309"/>
      <c r="T147" s="309" t="s">
        <v>124</v>
      </c>
      <c r="U147" s="309"/>
      <c r="V147" s="309"/>
      <c r="W147" s="309" t="s">
        <v>271</v>
      </c>
      <c r="X147" s="309"/>
      <c r="Y147" s="309"/>
      <c r="Z147" s="309" t="s">
        <v>272</v>
      </c>
      <c r="AA147" s="309"/>
      <c r="AB147" s="309"/>
      <c r="AC147" s="309" t="s">
        <v>124</v>
      </c>
      <c r="AD147" s="309"/>
      <c r="AE147" s="309"/>
      <c r="AF147" s="309" t="s">
        <v>271</v>
      </c>
      <c r="AG147" s="309"/>
      <c r="AH147" s="309" t="s">
        <v>272</v>
      </c>
      <c r="AI147" s="309"/>
      <c r="AJ147" s="309" t="s">
        <v>124</v>
      </c>
      <c r="AK147" s="309"/>
      <c r="AL147" s="309"/>
      <c r="AM147" s="309" t="s">
        <v>271</v>
      </c>
      <c r="AN147" s="309"/>
      <c r="AO147" s="309" t="s">
        <v>272</v>
      </c>
      <c r="AP147" s="309"/>
      <c r="AQ147" s="309"/>
      <c r="AR147" s="309"/>
      <c r="AS147" s="309"/>
      <c r="AT147" s="309"/>
      <c r="AU147" s="309"/>
      <c r="AV147" s="309"/>
      <c r="AW147" s="309"/>
      <c r="AX147" s="309"/>
      <c r="AY147" s="309"/>
      <c r="AZ147" s="309"/>
      <c r="BA147" s="309"/>
      <c r="BB147" s="309"/>
      <c r="BC147" s="309"/>
      <c r="BD147" s="310"/>
      <c r="BE147" s="310"/>
      <c r="BF147" s="309"/>
      <c r="BG147" s="312"/>
      <c r="BH147" s="310"/>
      <c r="BI147" s="312"/>
    </row>
    <row r="148" spans="1:61" ht="13.5" hidden="1" customHeight="1">
      <c r="A148" s="309"/>
      <c r="B148" s="311" t="s">
        <v>273</v>
      </c>
      <c r="C148" s="311"/>
      <c r="D148" s="311"/>
      <c r="E148" s="311" t="s">
        <v>274</v>
      </c>
      <c r="F148" s="311"/>
      <c r="G148" s="311"/>
      <c r="H148" s="311" t="s">
        <v>273</v>
      </c>
      <c r="I148" s="311"/>
      <c r="J148" s="311"/>
      <c r="K148" s="311" t="s">
        <v>274</v>
      </c>
      <c r="L148" s="311"/>
      <c r="M148" s="311"/>
      <c r="N148" s="311" t="s">
        <v>273</v>
      </c>
      <c r="O148" s="311"/>
      <c r="P148" s="311"/>
      <c r="Q148" s="311" t="s">
        <v>274</v>
      </c>
      <c r="R148" s="311"/>
      <c r="S148" s="311"/>
      <c r="T148" s="311" t="s">
        <v>273</v>
      </c>
      <c r="U148" s="311"/>
      <c r="V148" s="311"/>
      <c r="W148" s="311" t="s">
        <v>273</v>
      </c>
      <c r="X148" s="311"/>
      <c r="Y148" s="311"/>
      <c r="Z148" s="311" t="s">
        <v>273</v>
      </c>
      <c r="AA148" s="311"/>
      <c r="AB148" s="311"/>
      <c r="AC148" s="311" t="s">
        <v>273</v>
      </c>
      <c r="AD148" s="311"/>
      <c r="AE148" s="311"/>
      <c r="AF148" s="311" t="s">
        <v>273</v>
      </c>
      <c r="AG148" s="311"/>
      <c r="AH148" s="311" t="s">
        <v>273</v>
      </c>
      <c r="AI148" s="311"/>
      <c r="AJ148" s="311" t="s">
        <v>273</v>
      </c>
      <c r="AK148" s="311"/>
      <c r="AL148" s="311"/>
      <c r="AM148" s="311" t="s">
        <v>273</v>
      </c>
      <c r="AN148" s="311"/>
      <c r="AO148" s="311" t="s">
        <v>273</v>
      </c>
      <c r="AP148" s="311"/>
      <c r="AQ148" s="311" t="s">
        <v>273</v>
      </c>
      <c r="AR148" s="311"/>
      <c r="AS148" s="311"/>
      <c r="AT148" s="311" t="s">
        <v>273</v>
      </c>
      <c r="AU148" s="311"/>
      <c r="AV148" s="311"/>
      <c r="AW148" s="311" t="s">
        <v>273</v>
      </c>
      <c r="AX148" s="311"/>
      <c r="AY148" s="311"/>
      <c r="AZ148" s="311" t="s">
        <v>273</v>
      </c>
      <c r="BA148" s="311"/>
      <c r="BB148" s="311"/>
      <c r="BC148" s="309"/>
      <c r="BD148" s="309"/>
      <c r="BE148" s="309"/>
      <c r="BF148" s="309"/>
      <c r="BG148" s="312"/>
      <c r="BH148" s="312"/>
      <c r="BI148" s="312"/>
    </row>
    <row r="149" spans="1:61" ht="13.5" hidden="1" customHeight="1">
      <c r="A149" s="3" t="s">
        <v>237</v>
      </c>
      <c r="B149" s="313"/>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3"/>
      <c r="AO149" s="313"/>
      <c r="AP149" s="313"/>
      <c r="AQ149" s="313"/>
      <c r="AR149" s="313"/>
      <c r="AS149" s="313"/>
      <c r="AT149" s="313"/>
      <c r="AU149" s="313"/>
      <c r="AV149" s="313"/>
      <c r="AW149" s="313"/>
      <c r="AX149" s="313"/>
      <c r="AY149" s="313"/>
      <c r="AZ149" s="313"/>
      <c r="BA149" s="313"/>
      <c r="BB149" s="313"/>
      <c r="BC149" s="314"/>
      <c r="BD149" s="314"/>
      <c r="BE149" s="314"/>
      <c r="BF149" s="314"/>
      <c r="BG149" s="314"/>
      <c r="BH149" s="314"/>
      <c r="BI149" s="314"/>
    </row>
    <row r="150" spans="1:61" ht="13.5" hidden="1" customHeight="1">
      <c r="A150" s="3" t="s">
        <v>240</v>
      </c>
      <c r="B150" s="313"/>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3"/>
      <c r="AT150" s="313"/>
      <c r="AU150" s="313"/>
      <c r="AV150" s="313"/>
      <c r="AW150" s="313"/>
      <c r="AX150" s="313"/>
      <c r="AY150" s="313"/>
      <c r="AZ150" s="313"/>
      <c r="BA150" s="313"/>
      <c r="BB150" s="313"/>
      <c r="BC150" s="314"/>
      <c r="BD150" s="314"/>
      <c r="BE150" s="314"/>
      <c r="BF150" s="314"/>
      <c r="BG150" s="314"/>
      <c r="BH150" s="314"/>
      <c r="BI150" s="314"/>
    </row>
    <row r="151" spans="1:61" ht="13.5" hidden="1" customHeight="1">
      <c r="A151" s="3" t="s">
        <v>241</v>
      </c>
      <c r="B151" s="313"/>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3"/>
      <c r="BC151" s="314"/>
      <c r="BD151" s="314"/>
      <c r="BE151" s="314"/>
      <c r="BF151" s="314"/>
      <c r="BG151" s="314"/>
      <c r="BH151" s="314"/>
      <c r="BI151" s="314"/>
    </row>
    <row r="152" spans="1:61" ht="13.5" hidden="1" customHeight="1">
      <c r="A152" s="3" t="s">
        <v>242</v>
      </c>
      <c r="B152" s="313"/>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4"/>
      <c r="AG152" s="314"/>
      <c r="AH152" s="313"/>
      <c r="AI152" s="313"/>
      <c r="AJ152" s="313"/>
      <c r="AK152" s="313"/>
      <c r="AL152" s="313"/>
      <c r="AM152" s="313"/>
      <c r="AN152" s="313"/>
      <c r="AO152" s="313"/>
      <c r="AP152" s="313"/>
      <c r="AQ152" s="313"/>
      <c r="AR152" s="313"/>
      <c r="AS152" s="313"/>
      <c r="AT152" s="313"/>
      <c r="AU152" s="313"/>
      <c r="AV152" s="313"/>
      <c r="AW152" s="313"/>
      <c r="AX152" s="313"/>
      <c r="AY152" s="313"/>
      <c r="AZ152" s="313"/>
      <c r="BA152" s="313"/>
      <c r="BB152" s="313"/>
      <c r="BC152" s="314"/>
      <c r="BD152" s="314"/>
      <c r="BE152" s="314"/>
      <c r="BF152" s="314"/>
      <c r="BG152" s="314"/>
      <c r="BH152" s="314"/>
      <c r="BI152" s="314"/>
    </row>
    <row r="153" spans="1:61" ht="13.5" hidden="1" customHeight="1">
      <c r="A153" s="3" t="s">
        <v>245</v>
      </c>
      <c r="B153" s="313"/>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4"/>
      <c r="BD153" s="314"/>
      <c r="BE153" s="314"/>
      <c r="BF153" s="314"/>
      <c r="BG153" s="314"/>
      <c r="BH153" s="314"/>
      <c r="BI153" s="314"/>
    </row>
    <row r="154" spans="1:61" ht="13.5" hidden="1" customHeight="1">
      <c r="A154" s="3" t="s">
        <v>246</v>
      </c>
      <c r="B154" s="313"/>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4"/>
      <c r="BD154" s="314"/>
      <c r="BE154" s="314"/>
      <c r="BF154" s="314"/>
      <c r="BG154" s="314"/>
      <c r="BH154" s="314"/>
      <c r="BI154" s="314"/>
    </row>
    <row r="155" spans="1:61" ht="13.5" hidden="1" customHeight="1">
      <c r="A155" s="3" t="s">
        <v>247</v>
      </c>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3"/>
      <c r="AK155" s="313"/>
      <c r="AL155" s="313"/>
      <c r="AM155" s="313"/>
      <c r="AN155" s="313"/>
      <c r="AO155" s="313"/>
      <c r="AP155" s="313"/>
      <c r="AQ155" s="313"/>
      <c r="AR155" s="313"/>
      <c r="AS155" s="313"/>
      <c r="AT155" s="313"/>
      <c r="AU155" s="313"/>
      <c r="AV155" s="313"/>
      <c r="AW155" s="313"/>
      <c r="AX155" s="313"/>
      <c r="AY155" s="313"/>
      <c r="AZ155" s="313"/>
      <c r="BA155" s="313"/>
      <c r="BB155" s="313"/>
      <c r="BC155" s="314"/>
      <c r="BD155" s="314"/>
      <c r="BE155" s="314"/>
      <c r="BF155" s="314"/>
      <c r="BG155" s="314"/>
      <c r="BH155" s="314"/>
      <c r="BI155" s="314"/>
    </row>
    <row r="156" spans="1:61" ht="13.5" hidden="1" customHeight="1">
      <c r="A156" s="3" t="s">
        <v>248</v>
      </c>
      <c r="B156" s="313"/>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3"/>
      <c r="AZ156" s="313"/>
      <c r="BA156" s="313"/>
      <c r="BB156" s="313"/>
      <c r="BC156" s="314"/>
      <c r="BD156" s="314"/>
      <c r="BE156" s="314"/>
      <c r="BF156" s="314"/>
      <c r="BG156" s="314"/>
      <c r="BH156" s="314"/>
      <c r="BI156" s="314"/>
    </row>
    <row r="157" spans="1:61" ht="13.5" hidden="1" customHeight="1">
      <c r="A157" s="3" t="s">
        <v>249</v>
      </c>
      <c r="B157" s="313"/>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4"/>
      <c r="BD157" s="314"/>
      <c r="BE157" s="314"/>
      <c r="BF157" s="314"/>
      <c r="BG157" s="314"/>
      <c r="BH157" s="314"/>
      <c r="BI157" s="314"/>
    </row>
    <row r="158" spans="1:61" ht="13.5" hidden="1" customHeight="1">
      <c r="A158" s="3" t="s">
        <v>243</v>
      </c>
      <c r="B158" s="313"/>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3"/>
      <c r="AZ158" s="313"/>
      <c r="BA158" s="313"/>
      <c r="BB158" s="313"/>
      <c r="BC158" s="314"/>
      <c r="BD158" s="314"/>
      <c r="BE158" s="314"/>
      <c r="BF158" s="314"/>
      <c r="BG158" s="314"/>
      <c r="BH158" s="314"/>
      <c r="BI158" s="314"/>
    </row>
    <row r="159" spans="1:61" ht="13.5" hidden="1" customHeight="1">
      <c r="A159" s="3" t="s">
        <v>250</v>
      </c>
      <c r="B159" s="313"/>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c r="AI159" s="313"/>
      <c r="AJ159" s="313"/>
      <c r="AK159" s="313"/>
      <c r="AL159" s="313"/>
      <c r="AM159" s="313"/>
      <c r="AN159" s="313"/>
      <c r="AO159" s="313"/>
      <c r="AP159" s="313"/>
      <c r="AQ159" s="313"/>
      <c r="AR159" s="313"/>
      <c r="AS159" s="313"/>
      <c r="AT159" s="313"/>
      <c r="AU159" s="313"/>
      <c r="AV159" s="313"/>
      <c r="AW159" s="313"/>
      <c r="AX159" s="313"/>
      <c r="AY159" s="313"/>
      <c r="AZ159" s="313"/>
      <c r="BA159" s="313"/>
      <c r="BB159" s="313"/>
      <c r="BC159" s="314"/>
      <c r="BD159" s="314"/>
      <c r="BE159" s="314"/>
      <c r="BF159" s="314"/>
      <c r="BG159" s="314"/>
      <c r="BH159" s="314"/>
      <c r="BI159" s="314"/>
    </row>
    <row r="160" spans="1:61" ht="13.5" hidden="1" customHeight="1">
      <c r="A160" s="6" t="s">
        <v>124</v>
      </c>
      <c r="B160" s="313"/>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3"/>
      <c r="AN160" s="313"/>
      <c r="AO160" s="314"/>
      <c r="AP160" s="314"/>
      <c r="AQ160" s="313"/>
      <c r="AR160" s="313"/>
      <c r="AS160" s="313"/>
      <c r="AT160" s="313"/>
      <c r="AU160" s="313"/>
      <c r="AV160" s="313"/>
      <c r="AW160" s="313"/>
      <c r="AX160" s="313"/>
      <c r="AY160" s="313"/>
      <c r="AZ160" s="313"/>
      <c r="BA160" s="313"/>
      <c r="BB160" s="313"/>
      <c r="BC160" s="314"/>
      <c r="BD160" s="314"/>
      <c r="BE160" s="314"/>
      <c r="BF160" s="314"/>
      <c r="BG160" s="314"/>
      <c r="BH160" s="314"/>
      <c r="BI160" s="314"/>
    </row>
    <row r="161" spans="1:59" ht="13.5" hidden="1" customHeight="1"/>
    <row r="162" spans="1:59" ht="13.5" hidden="1" customHeight="1">
      <c r="A162" s="312" t="s">
        <v>192</v>
      </c>
      <c r="B162" s="309" t="s">
        <v>284</v>
      </c>
      <c r="C162" s="309"/>
      <c r="D162" s="309"/>
      <c r="E162" s="309"/>
      <c r="F162" s="309"/>
      <c r="G162" s="309"/>
      <c r="H162" s="309"/>
      <c r="I162" s="309"/>
      <c r="J162" s="309"/>
      <c r="K162" s="309"/>
      <c r="L162" s="309"/>
      <c r="M162" s="309"/>
      <c r="N162" s="309"/>
      <c r="O162" s="309"/>
      <c r="P162" s="309"/>
      <c r="Q162" s="309"/>
      <c r="R162" s="309"/>
      <c r="S162" s="309"/>
      <c r="T162" s="309" t="s">
        <v>263</v>
      </c>
      <c r="U162" s="309"/>
      <c r="V162" s="309"/>
      <c r="W162" s="309"/>
      <c r="X162" s="309"/>
      <c r="Y162" s="309"/>
      <c r="Z162" s="309"/>
      <c r="AA162" s="309"/>
      <c r="AB162" s="309"/>
      <c r="AC162" s="309" t="s">
        <v>264</v>
      </c>
      <c r="AD162" s="309"/>
      <c r="AE162" s="309"/>
      <c r="AF162" s="309"/>
      <c r="AG162" s="309"/>
      <c r="AH162" s="309"/>
      <c r="AI162" s="309"/>
      <c r="AJ162" s="309"/>
      <c r="AK162" s="309"/>
      <c r="AL162" s="309"/>
      <c r="AM162" s="309"/>
      <c r="AN162" s="309"/>
      <c r="AO162" s="309"/>
      <c r="AP162" s="309"/>
      <c r="AQ162" s="312" t="s">
        <v>265</v>
      </c>
      <c r="AR162" s="312"/>
      <c r="AS162" s="312"/>
      <c r="AT162" s="312" t="s">
        <v>266</v>
      </c>
      <c r="AU162" s="312"/>
      <c r="AV162" s="312"/>
      <c r="AW162" s="309" t="s">
        <v>124</v>
      </c>
      <c r="AX162" s="309"/>
      <c r="AY162" s="309"/>
      <c r="AZ162" s="309" t="s">
        <v>267</v>
      </c>
      <c r="BA162" s="309"/>
      <c r="BB162" s="309"/>
      <c r="BC162" s="309"/>
      <c r="BD162" s="312" t="s">
        <v>268</v>
      </c>
      <c r="BE162" s="312"/>
      <c r="BF162" s="312"/>
    </row>
    <row r="163" spans="1:59" ht="13.5" hidden="1" customHeight="1">
      <c r="A163" s="312"/>
      <c r="B163" s="309"/>
      <c r="C163" s="309"/>
      <c r="D163" s="309"/>
      <c r="E163" s="309"/>
      <c r="F163" s="309"/>
      <c r="G163" s="309"/>
      <c r="H163" s="309"/>
      <c r="I163" s="309"/>
      <c r="J163" s="309"/>
      <c r="K163" s="309"/>
      <c r="L163" s="309"/>
      <c r="M163" s="309"/>
      <c r="N163" s="309"/>
      <c r="O163" s="309"/>
      <c r="P163" s="309"/>
      <c r="Q163" s="309"/>
      <c r="R163" s="309"/>
      <c r="S163" s="309"/>
      <c r="T163" s="309"/>
      <c r="U163" s="309"/>
      <c r="V163" s="309"/>
      <c r="W163" s="309"/>
      <c r="X163" s="309"/>
      <c r="Y163" s="309"/>
      <c r="Z163" s="309"/>
      <c r="AA163" s="309"/>
      <c r="AB163" s="309"/>
      <c r="AC163" s="309" t="s">
        <v>285</v>
      </c>
      <c r="AD163" s="309"/>
      <c r="AE163" s="309"/>
      <c r="AF163" s="309"/>
      <c r="AG163" s="309"/>
      <c r="AH163" s="309"/>
      <c r="AI163" s="309"/>
      <c r="AJ163" s="309" t="s">
        <v>286</v>
      </c>
      <c r="AK163" s="309"/>
      <c r="AL163" s="309"/>
      <c r="AM163" s="309"/>
      <c r="AN163" s="309"/>
      <c r="AO163" s="309"/>
      <c r="AP163" s="309"/>
      <c r="AQ163" s="309" t="s">
        <v>270</v>
      </c>
      <c r="AR163" s="309"/>
      <c r="AS163" s="309"/>
      <c r="AT163" s="312"/>
      <c r="AU163" s="310"/>
      <c r="AV163" s="312"/>
      <c r="AW163" s="309"/>
      <c r="AX163" s="310"/>
      <c r="AY163" s="309"/>
      <c r="AZ163" s="309"/>
      <c r="BA163" s="310"/>
      <c r="BB163" s="310"/>
      <c r="BC163" s="309"/>
      <c r="BD163" s="312"/>
      <c r="BE163" s="310"/>
      <c r="BF163" s="312"/>
    </row>
    <row r="164" spans="1:59" ht="13.5" hidden="1" customHeight="1">
      <c r="A164" s="312"/>
      <c r="B164" s="309" t="s">
        <v>124</v>
      </c>
      <c r="C164" s="309"/>
      <c r="D164" s="309"/>
      <c r="E164" s="309"/>
      <c r="F164" s="309"/>
      <c r="G164" s="309"/>
      <c r="H164" s="309" t="s">
        <v>271</v>
      </c>
      <c r="I164" s="309"/>
      <c r="J164" s="309"/>
      <c r="K164" s="309"/>
      <c r="L164" s="309"/>
      <c r="M164" s="309"/>
      <c r="N164" s="309" t="s">
        <v>272</v>
      </c>
      <c r="O164" s="309"/>
      <c r="P164" s="309"/>
      <c r="Q164" s="309"/>
      <c r="R164" s="309"/>
      <c r="S164" s="309"/>
      <c r="T164" s="309" t="s">
        <v>124</v>
      </c>
      <c r="U164" s="309"/>
      <c r="V164" s="309"/>
      <c r="W164" s="309" t="s">
        <v>271</v>
      </c>
      <c r="X164" s="309"/>
      <c r="Y164" s="309"/>
      <c r="Z164" s="309" t="s">
        <v>272</v>
      </c>
      <c r="AA164" s="309"/>
      <c r="AB164" s="309"/>
      <c r="AC164" s="309" t="s">
        <v>124</v>
      </c>
      <c r="AD164" s="309"/>
      <c r="AE164" s="309"/>
      <c r="AF164" s="309" t="s">
        <v>271</v>
      </c>
      <c r="AG164" s="309"/>
      <c r="AH164" s="309" t="s">
        <v>272</v>
      </c>
      <c r="AI164" s="309"/>
      <c r="AJ164" s="309" t="s">
        <v>124</v>
      </c>
      <c r="AK164" s="309"/>
      <c r="AL164" s="309"/>
      <c r="AM164" s="309" t="s">
        <v>271</v>
      </c>
      <c r="AN164" s="309"/>
      <c r="AO164" s="309" t="s">
        <v>272</v>
      </c>
      <c r="AP164" s="309"/>
      <c r="AQ164" s="309"/>
      <c r="AR164" s="309"/>
      <c r="AS164" s="309"/>
      <c r="AT164" s="312"/>
      <c r="AU164" s="312"/>
      <c r="AV164" s="312"/>
      <c r="AW164" s="309"/>
      <c r="AX164" s="309"/>
      <c r="AY164" s="309"/>
      <c r="AZ164" s="309"/>
      <c r="BA164" s="310"/>
      <c r="BB164" s="310"/>
      <c r="BC164" s="309"/>
      <c r="BD164" s="312"/>
      <c r="BE164" s="310"/>
      <c r="BF164" s="312"/>
    </row>
    <row r="165" spans="1:59" ht="13.5" hidden="1" customHeight="1">
      <c r="A165" s="312"/>
      <c r="B165" s="315" t="s">
        <v>273</v>
      </c>
      <c r="C165" s="315"/>
      <c r="D165" s="315"/>
      <c r="E165" s="316" t="s">
        <v>287</v>
      </c>
      <c r="F165" s="316"/>
      <c r="G165" s="316"/>
      <c r="H165" s="315" t="s">
        <v>273</v>
      </c>
      <c r="I165" s="315"/>
      <c r="J165" s="315"/>
      <c r="K165" s="316" t="s">
        <v>287</v>
      </c>
      <c r="L165" s="316"/>
      <c r="M165" s="316"/>
      <c r="N165" s="315" t="s">
        <v>273</v>
      </c>
      <c r="O165" s="315"/>
      <c r="P165" s="315"/>
      <c r="Q165" s="316" t="s">
        <v>287</v>
      </c>
      <c r="R165" s="316"/>
      <c r="S165" s="316"/>
      <c r="T165" s="315" t="s">
        <v>273</v>
      </c>
      <c r="U165" s="315"/>
      <c r="V165" s="315"/>
      <c r="W165" s="315" t="s">
        <v>273</v>
      </c>
      <c r="X165" s="315"/>
      <c r="Y165" s="315"/>
      <c r="Z165" s="315" t="s">
        <v>273</v>
      </c>
      <c r="AA165" s="315"/>
      <c r="AB165" s="315"/>
      <c r="AC165" s="315" t="s">
        <v>273</v>
      </c>
      <c r="AD165" s="315"/>
      <c r="AE165" s="315"/>
      <c r="AF165" s="315" t="s">
        <v>273</v>
      </c>
      <c r="AG165" s="315"/>
      <c r="AH165" s="315" t="s">
        <v>273</v>
      </c>
      <c r="AI165" s="315"/>
      <c r="AJ165" s="315" t="s">
        <v>273</v>
      </c>
      <c r="AK165" s="315"/>
      <c r="AL165" s="315"/>
      <c r="AM165" s="315" t="s">
        <v>273</v>
      </c>
      <c r="AN165" s="315"/>
      <c r="AO165" s="315" t="s">
        <v>273</v>
      </c>
      <c r="AP165" s="315"/>
      <c r="AQ165" s="315" t="s">
        <v>273</v>
      </c>
      <c r="AR165" s="315"/>
      <c r="AS165" s="315"/>
      <c r="AT165" s="315" t="s">
        <v>273</v>
      </c>
      <c r="AU165" s="315"/>
      <c r="AV165" s="315"/>
      <c r="AW165" s="315" t="s">
        <v>273</v>
      </c>
      <c r="AX165" s="315"/>
      <c r="AY165" s="315"/>
      <c r="AZ165" s="309"/>
      <c r="BA165" s="309"/>
      <c r="BB165" s="309"/>
      <c r="BC165" s="309"/>
      <c r="BD165" s="312"/>
      <c r="BE165" s="312"/>
      <c r="BF165" s="312"/>
    </row>
    <row r="166" spans="1:59" ht="13.5" hidden="1" customHeight="1">
      <c r="A166" s="5" t="s">
        <v>237</v>
      </c>
      <c r="B166" s="314"/>
      <c r="C166" s="314"/>
      <c r="D166" s="314"/>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14"/>
      <c r="BA166" s="314"/>
      <c r="BB166" s="314"/>
      <c r="BC166" s="314"/>
      <c r="BD166" s="314"/>
      <c r="BE166" s="314"/>
      <c r="BF166" s="314"/>
    </row>
    <row r="167" spans="1:59" ht="13.5" hidden="1" customHeight="1">
      <c r="A167" s="5" t="s">
        <v>240</v>
      </c>
      <c r="B167" s="314"/>
      <c r="C167" s="314"/>
      <c r="D167" s="314"/>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14"/>
      <c r="BA167" s="314"/>
      <c r="BB167" s="314"/>
      <c r="BC167" s="314"/>
      <c r="BD167" s="314"/>
      <c r="BE167" s="314"/>
      <c r="BF167" s="314"/>
    </row>
    <row r="168" spans="1:59" ht="13.5" hidden="1" customHeight="1">
      <c r="A168" s="5" t="s">
        <v>241</v>
      </c>
      <c r="B168" s="314"/>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14"/>
      <c r="BA168" s="314"/>
      <c r="BB168" s="314"/>
      <c r="BC168" s="314"/>
      <c r="BD168" s="314"/>
      <c r="BE168" s="314"/>
      <c r="BF168" s="314"/>
    </row>
    <row r="169" spans="1:59" ht="13.5" hidden="1" customHeight="1">
      <c r="A169" s="5" t="s">
        <v>242</v>
      </c>
      <c r="B169" s="314"/>
      <c r="C169" s="314"/>
      <c r="D169" s="314"/>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14"/>
      <c r="BA169" s="314"/>
      <c r="BB169" s="314"/>
      <c r="BC169" s="314"/>
      <c r="BD169" s="314"/>
      <c r="BE169" s="314"/>
      <c r="BF169" s="314"/>
    </row>
    <row r="170" spans="1:59" ht="13.5" hidden="1" customHeight="1">
      <c r="A170" s="5" t="s">
        <v>245</v>
      </c>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c r="BC170" s="314"/>
      <c r="BD170" s="314"/>
      <c r="BE170" s="314"/>
      <c r="BF170" s="314"/>
    </row>
    <row r="171" spans="1:59" ht="13.5" hidden="1" customHeight="1">
      <c r="A171" s="4" t="s">
        <v>124</v>
      </c>
      <c r="B171" s="317"/>
      <c r="C171" s="317"/>
      <c r="D171" s="317"/>
      <c r="E171" s="317"/>
      <c r="F171" s="317"/>
      <c r="G171" s="317"/>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4"/>
      <c r="AX171" s="314"/>
      <c r="AY171" s="314"/>
      <c r="AZ171" s="314"/>
      <c r="BA171" s="314"/>
      <c r="BB171" s="314"/>
      <c r="BC171" s="314"/>
      <c r="BD171" s="314"/>
      <c r="BE171" s="314"/>
      <c r="BF171" s="314"/>
    </row>
    <row r="172" spans="1:59" ht="13.5" hidden="1" customHeight="1"/>
    <row r="173" spans="1:59" ht="13.5" hidden="1" customHeight="1">
      <c r="A173" s="312" t="s">
        <v>192</v>
      </c>
      <c r="B173" s="309" t="s">
        <v>288</v>
      </c>
      <c r="C173" s="309"/>
      <c r="D173" s="309"/>
      <c r="E173" s="309"/>
      <c r="F173" s="309"/>
      <c r="G173" s="309"/>
      <c r="H173" s="309"/>
      <c r="I173" s="309"/>
      <c r="J173" s="309"/>
      <c r="K173" s="309"/>
      <c r="L173" s="309"/>
      <c r="M173" s="309"/>
      <c r="N173" s="309"/>
      <c r="O173" s="309"/>
      <c r="P173" s="309"/>
      <c r="Q173" s="309"/>
      <c r="R173" s="309"/>
      <c r="S173" s="309"/>
      <c r="T173" s="309" t="s">
        <v>263</v>
      </c>
      <c r="U173" s="309"/>
      <c r="V173" s="309"/>
      <c r="W173" s="309"/>
      <c r="X173" s="309"/>
      <c r="Y173" s="309"/>
      <c r="Z173" s="309"/>
      <c r="AA173" s="309"/>
      <c r="AB173" s="309"/>
      <c r="AC173" s="309" t="s">
        <v>264</v>
      </c>
      <c r="AD173" s="309"/>
      <c r="AE173" s="309"/>
      <c r="AF173" s="309"/>
      <c r="AG173" s="309"/>
      <c r="AH173" s="309"/>
      <c r="AI173" s="309"/>
      <c r="AJ173" s="312" t="s">
        <v>265</v>
      </c>
      <c r="AK173" s="312"/>
      <c r="AL173" s="312"/>
      <c r="AM173" s="312" t="s">
        <v>266</v>
      </c>
      <c r="AN173" s="312"/>
      <c r="AO173" s="312"/>
      <c r="AP173" s="309" t="s">
        <v>124</v>
      </c>
      <c r="AQ173" s="309"/>
      <c r="AR173" s="309"/>
      <c r="AS173" s="309" t="s">
        <v>267</v>
      </c>
      <c r="AT173" s="309"/>
      <c r="AU173" s="309"/>
      <c r="AV173" s="309"/>
      <c r="AW173" s="312" t="s">
        <v>268</v>
      </c>
      <c r="AX173" s="312"/>
      <c r="AY173" s="312"/>
      <c r="AZ173" s="7"/>
      <c r="BA173" s="2"/>
      <c r="BB173" s="2"/>
      <c r="BC173" s="8"/>
      <c r="BD173" s="8"/>
      <c r="BE173" s="2"/>
      <c r="BF173" s="8"/>
      <c r="BG173" s="2"/>
    </row>
    <row r="174" spans="1:59" ht="13.5" hidden="1" customHeight="1">
      <c r="A174" s="312"/>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t="s">
        <v>286</v>
      </c>
      <c r="AD174" s="309"/>
      <c r="AE174" s="309"/>
      <c r="AF174" s="309"/>
      <c r="AG174" s="309"/>
      <c r="AH174" s="309"/>
      <c r="AI174" s="309"/>
      <c r="AJ174" s="309" t="s">
        <v>270</v>
      </c>
      <c r="AK174" s="309"/>
      <c r="AL174" s="309"/>
      <c r="AM174" s="312"/>
      <c r="AN174" s="310"/>
      <c r="AO174" s="312"/>
      <c r="AP174" s="309"/>
      <c r="AQ174" s="310"/>
      <c r="AR174" s="309"/>
      <c r="AS174" s="309"/>
      <c r="AT174" s="310"/>
      <c r="AU174" s="310"/>
      <c r="AV174" s="309"/>
      <c r="AW174" s="312"/>
      <c r="AX174" s="310"/>
      <c r="AY174" s="312"/>
      <c r="AZ174" s="8"/>
      <c r="BA174" s="2"/>
      <c r="BB174" s="2"/>
      <c r="BC174" s="8"/>
      <c r="BD174" s="2"/>
      <c r="BE174" s="2"/>
      <c r="BF174" s="8"/>
      <c r="BG174" s="2"/>
    </row>
    <row r="175" spans="1:59" ht="13.5" hidden="1" customHeight="1">
      <c r="A175" s="312"/>
      <c r="B175" s="309" t="s">
        <v>124</v>
      </c>
      <c r="C175" s="309"/>
      <c r="D175" s="309"/>
      <c r="E175" s="309"/>
      <c r="F175" s="309"/>
      <c r="G175" s="309"/>
      <c r="H175" s="309" t="s">
        <v>271</v>
      </c>
      <c r="I175" s="309"/>
      <c r="J175" s="309"/>
      <c r="K175" s="309"/>
      <c r="L175" s="309"/>
      <c r="M175" s="309"/>
      <c r="N175" s="309" t="s">
        <v>272</v>
      </c>
      <c r="O175" s="309"/>
      <c r="P175" s="309"/>
      <c r="Q175" s="309"/>
      <c r="R175" s="309"/>
      <c r="S175" s="309"/>
      <c r="T175" s="309" t="s">
        <v>124</v>
      </c>
      <c r="U175" s="309"/>
      <c r="V175" s="309"/>
      <c r="W175" s="309" t="s">
        <v>271</v>
      </c>
      <c r="X175" s="309"/>
      <c r="Y175" s="309"/>
      <c r="Z175" s="309" t="s">
        <v>272</v>
      </c>
      <c r="AA175" s="309"/>
      <c r="AB175" s="309"/>
      <c r="AC175" s="309" t="s">
        <v>124</v>
      </c>
      <c r="AD175" s="309"/>
      <c r="AE175" s="309"/>
      <c r="AF175" s="309" t="s">
        <v>271</v>
      </c>
      <c r="AG175" s="309"/>
      <c r="AH175" s="309" t="s">
        <v>272</v>
      </c>
      <c r="AI175" s="309"/>
      <c r="AJ175" s="309"/>
      <c r="AK175" s="309"/>
      <c r="AL175" s="309"/>
      <c r="AM175" s="312"/>
      <c r="AN175" s="312"/>
      <c r="AO175" s="312"/>
      <c r="AP175" s="309"/>
      <c r="AQ175" s="309"/>
      <c r="AR175" s="309"/>
      <c r="AS175" s="309"/>
      <c r="AT175" s="310"/>
      <c r="AU175" s="310"/>
      <c r="AV175" s="309"/>
      <c r="AW175" s="312"/>
      <c r="AX175" s="310"/>
      <c r="AY175" s="312"/>
      <c r="AZ175" s="8"/>
      <c r="BA175" s="2"/>
      <c r="BB175" s="2"/>
      <c r="BC175" s="8"/>
      <c r="BD175" s="2"/>
      <c r="BE175" s="2"/>
      <c r="BF175" s="8"/>
      <c r="BG175" s="2"/>
    </row>
    <row r="176" spans="1:59" ht="13.5" hidden="1" customHeight="1">
      <c r="A176" s="312"/>
      <c r="B176" s="315" t="s">
        <v>273</v>
      </c>
      <c r="C176" s="315"/>
      <c r="D176" s="315"/>
      <c r="E176" s="316" t="s">
        <v>287</v>
      </c>
      <c r="F176" s="316"/>
      <c r="G176" s="316"/>
      <c r="H176" s="315" t="s">
        <v>273</v>
      </c>
      <c r="I176" s="315"/>
      <c r="J176" s="315"/>
      <c r="K176" s="316" t="s">
        <v>287</v>
      </c>
      <c r="L176" s="316"/>
      <c r="M176" s="316"/>
      <c r="N176" s="315" t="s">
        <v>273</v>
      </c>
      <c r="O176" s="315"/>
      <c r="P176" s="315"/>
      <c r="Q176" s="316" t="s">
        <v>287</v>
      </c>
      <c r="R176" s="316"/>
      <c r="S176" s="316"/>
      <c r="T176" s="315" t="s">
        <v>273</v>
      </c>
      <c r="U176" s="315"/>
      <c r="V176" s="315"/>
      <c r="W176" s="315" t="s">
        <v>273</v>
      </c>
      <c r="X176" s="315"/>
      <c r="Y176" s="315"/>
      <c r="Z176" s="315" t="s">
        <v>273</v>
      </c>
      <c r="AA176" s="315"/>
      <c r="AB176" s="315"/>
      <c r="AC176" s="315" t="s">
        <v>273</v>
      </c>
      <c r="AD176" s="315"/>
      <c r="AE176" s="315"/>
      <c r="AF176" s="315" t="s">
        <v>273</v>
      </c>
      <c r="AG176" s="315"/>
      <c r="AH176" s="315" t="s">
        <v>273</v>
      </c>
      <c r="AI176" s="315"/>
      <c r="AJ176" s="315" t="s">
        <v>273</v>
      </c>
      <c r="AK176" s="315"/>
      <c r="AL176" s="315"/>
      <c r="AM176" s="315" t="s">
        <v>273</v>
      </c>
      <c r="AN176" s="315"/>
      <c r="AO176" s="315"/>
      <c r="AP176" s="315" t="s">
        <v>273</v>
      </c>
      <c r="AQ176" s="315"/>
      <c r="AR176" s="315"/>
      <c r="AS176" s="309"/>
      <c r="AT176" s="309"/>
      <c r="AU176" s="309"/>
      <c r="AV176" s="309"/>
      <c r="AW176" s="312"/>
      <c r="AX176" s="312"/>
      <c r="AY176" s="312"/>
      <c r="AZ176" s="8"/>
      <c r="BA176" s="2"/>
      <c r="BB176" s="2"/>
      <c r="BC176" s="8"/>
      <c r="BD176" s="2"/>
      <c r="BE176" s="2"/>
      <c r="BF176" s="8"/>
      <c r="BG176" s="2"/>
    </row>
    <row r="177" spans="1:59" ht="13.5" hidden="1" customHeight="1">
      <c r="A177" s="5" t="s">
        <v>237</v>
      </c>
      <c r="B177" s="314"/>
      <c r="C177" s="314"/>
      <c r="D177" s="314"/>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8"/>
      <c r="BA177" s="2"/>
      <c r="BB177" s="2"/>
      <c r="BC177" s="8"/>
      <c r="BD177" s="8"/>
      <c r="BE177" s="2"/>
      <c r="BF177" s="8"/>
      <c r="BG177" s="2"/>
    </row>
    <row r="178" spans="1:59" ht="13.5" hidden="1" customHeight="1">
      <c r="A178" s="5" t="s">
        <v>240</v>
      </c>
      <c r="B178" s="314"/>
      <c r="C178" s="314"/>
      <c r="D178" s="314"/>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c r="AY178" s="314"/>
      <c r="AZ178" s="8"/>
      <c r="BA178" s="2"/>
      <c r="BB178" s="2"/>
      <c r="BC178" s="8"/>
      <c r="BD178" s="8"/>
      <c r="BE178" s="2"/>
      <c r="BF178" s="8"/>
      <c r="BG178" s="2"/>
    </row>
    <row r="179" spans="1:59" ht="13.5" hidden="1" customHeight="1">
      <c r="A179" s="5" t="s">
        <v>241</v>
      </c>
      <c r="B179" s="314"/>
      <c r="C179" s="314"/>
      <c r="D179" s="314"/>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8"/>
      <c r="BA179" s="2"/>
      <c r="BB179" s="2"/>
      <c r="BC179" s="8"/>
      <c r="BD179" s="8"/>
      <c r="BE179" s="2"/>
      <c r="BF179" s="8"/>
      <c r="BG179" s="2"/>
    </row>
    <row r="180" spans="1:59" ht="13.5" hidden="1" customHeight="1">
      <c r="A180" s="5" t="s">
        <v>242</v>
      </c>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8"/>
      <c r="BA180" s="2"/>
      <c r="BB180" s="2"/>
      <c r="BC180" s="8"/>
      <c r="BD180" s="8"/>
      <c r="BE180" s="2"/>
      <c r="BF180" s="8"/>
      <c r="BG180" s="2"/>
    </row>
    <row r="181" spans="1:59" ht="13.5" hidden="1" customHeight="1">
      <c r="A181" s="5" t="s">
        <v>245</v>
      </c>
      <c r="B181" s="314"/>
      <c r="C181" s="314"/>
      <c r="D181" s="314"/>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8"/>
      <c r="BA181" s="2"/>
      <c r="BB181" s="2"/>
      <c r="BC181" s="8"/>
      <c r="BD181" s="8"/>
      <c r="BE181" s="2"/>
      <c r="BF181" s="8"/>
      <c r="BG181" s="2"/>
    </row>
    <row r="182" spans="1:59" ht="13.5" hidden="1" customHeight="1">
      <c r="A182" s="4" t="s">
        <v>124</v>
      </c>
      <c r="B182" s="317"/>
      <c r="C182" s="317"/>
      <c r="D182" s="317"/>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4"/>
      <c r="AQ182" s="314"/>
      <c r="AR182" s="314"/>
      <c r="AS182" s="314"/>
      <c r="AT182" s="314"/>
      <c r="AU182" s="314"/>
      <c r="AV182" s="314"/>
      <c r="AW182" s="314"/>
      <c r="AX182" s="314"/>
      <c r="AY182" s="314"/>
      <c r="AZ182" s="8"/>
      <c r="BA182" s="2"/>
      <c r="BB182" s="2"/>
      <c r="BC182" s="8"/>
      <c r="BD182" s="8"/>
      <c r="BE182" s="2"/>
      <c r="BF182" s="8"/>
      <c r="BG182" s="2"/>
    </row>
  </sheetData>
  <mergeCells count="2175">
    <mergeCell ref="B182:D182"/>
    <mergeCell ref="E182:G182"/>
    <mergeCell ref="H182:J182"/>
    <mergeCell ref="K182:M182"/>
    <mergeCell ref="T182:V182"/>
    <mergeCell ref="N182:P182"/>
    <mergeCell ref="Q182:S182"/>
    <mergeCell ref="AP182:AR182"/>
    <mergeCell ref="AM182:AO182"/>
    <mergeCell ref="AC182:AE182"/>
    <mergeCell ref="AF182:AG182"/>
    <mergeCell ref="Z182:AB182"/>
    <mergeCell ref="W182:Y182"/>
    <mergeCell ref="AJ182:AL182"/>
    <mergeCell ref="AM181:AO181"/>
    <mergeCell ref="AC181:AE181"/>
    <mergeCell ref="AH181:AI181"/>
    <mergeCell ref="Z181:AB181"/>
    <mergeCell ref="AS182:AV182"/>
    <mergeCell ref="AW182:AY182"/>
    <mergeCell ref="AH182:AI182"/>
    <mergeCell ref="B181:D181"/>
    <mergeCell ref="E181:G181"/>
    <mergeCell ref="H181:J181"/>
    <mergeCell ref="K181:M181"/>
    <mergeCell ref="N181:P181"/>
    <mergeCell ref="AF181:AG181"/>
    <mergeCell ref="Q181:S181"/>
    <mergeCell ref="T181:V181"/>
    <mergeCell ref="W181:Y181"/>
    <mergeCell ref="AP181:AR181"/>
    <mergeCell ref="AJ180:AL180"/>
    <mergeCell ref="AM180:AO180"/>
    <mergeCell ref="AH180:AI180"/>
    <mergeCell ref="AS180:AV180"/>
    <mergeCell ref="AW180:AY180"/>
    <mergeCell ref="AP180:AR180"/>
    <mergeCell ref="AW181:AY181"/>
    <mergeCell ref="AS181:AV181"/>
    <mergeCell ref="AJ181:AL181"/>
    <mergeCell ref="Q180:S180"/>
    <mergeCell ref="T180:V180"/>
    <mergeCell ref="W180:Y180"/>
    <mergeCell ref="Z180:AB180"/>
    <mergeCell ref="AC180:AE180"/>
    <mergeCell ref="AF180:AG180"/>
    <mergeCell ref="AJ179:AL179"/>
    <mergeCell ref="AM179:AO179"/>
    <mergeCell ref="AP179:AR179"/>
    <mergeCell ref="AW179:AY179"/>
    <mergeCell ref="B180:D180"/>
    <mergeCell ref="E180:G180"/>
    <mergeCell ref="H180:J180"/>
    <mergeCell ref="K180:M180"/>
    <mergeCell ref="N180:P180"/>
    <mergeCell ref="AS179:AV179"/>
    <mergeCell ref="AH179:AI179"/>
    <mergeCell ref="T179:V179"/>
    <mergeCell ref="W179:Y179"/>
    <mergeCell ref="Z179:AB179"/>
    <mergeCell ref="AC179:AE179"/>
    <mergeCell ref="AF179:AG179"/>
    <mergeCell ref="B179:D179"/>
    <mergeCell ref="E179:G179"/>
    <mergeCell ref="H179:J179"/>
    <mergeCell ref="K179:M179"/>
    <mergeCell ref="B178:D178"/>
    <mergeCell ref="E178:G178"/>
    <mergeCell ref="H178:J178"/>
    <mergeCell ref="K178:M178"/>
    <mergeCell ref="AP177:AR177"/>
    <mergeCell ref="AS177:AV177"/>
    <mergeCell ref="AW177:AY177"/>
    <mergeCell ref="N179:P179"/>
    <mergeCell ref="Q179:S179"/>
    <mergeCell ref="AH178:AI178"/>
    <mergeCell ref="AJ178:AL178"/>
    <mergeCell ref="AF178:AG178"/>
    <mergeCell ref="N178:P178"/>
    <mergeCell ref="Q178:S178"/>
    <mergeCell ref="AS178:AV178"/>
    <mergeCell ref="AW178:AY178"/>
    <mergeCell ref="W178:Y178"/>
    <mergeCell ref="Z178:AB178"/>
    <mergeCell ref="AC178:AE178"/>
    <mergeCell ref="AM178:AO178"/>
    <mergeCell ref="AP178:AR178"/>
    <mergeCell ref="T178:V178"/>
    <mergeCell ref="AJ177:AL177"/>
    <mergeCell ref="Z177:AB177"/>
    <mergeCell ref="AC177:AE177"/>
    <mergeCell ref="AF177:AG177"/>
    <mergeCell ref="AH177:AI177"/>
    <mergeCell ref="N177:P177"/>
    <mergeCell ref="AW173:AY176"/>
    <mergeCell ref="AC174:AI174"/>
    <mergeCell ref="AJ174:AL175"/>
    <mergeCell ref="AM173:AO175"/>
    <mergeCell ref="AP173:AR175"/>
    <mergeCell ref="Q177:S177"/>
    <mergeCell ref="T177:V177"/>
    <mergeCell ref="W177:Y177"/>
    <mergeCell ref="AM177:AO177"/>
    <mergeCell ref="B177:D177"/>
    <mergeCell ref="E177:G177"/>
    <mergeCell ref="H177:J177"/>
    <mergeCell ref="K177:M177"/>
    <mergeCell ref="B175:G175"/>
    <mergeCell ref="K176:M176"/>
    <mergeCell ref="B176:D176"/>
    <mergeCell ref="A173:A176"/>
    <mergeCell ref="B173:S174"/>
    <mergeCell ref="T173:AB174"/>
    <mergeCell ref="AC173:AI173"/>
    <mergeCell ref="AF175:AG175"/>
    <mergeCell ref="E176:G176"/>
    <mergeCell ref="H175:M175"/>
    <mergeCell ref="H176:J176"/>
    <mergeCell ref="Z176:AB176"/>
    <mergeCell ref="AH175:AI175"/>
    <mergeCell ref="AO171:AP171"/>
    <mergeCell ref="AP176:AR176"/>
    <mergeCell ref="N176:P176"/>
    <mergeCell ref="Q176:S176"/>
    <mergeCell ref="T176:V176"/>
    <mergeCell ref="W176:Y176"/>
    <mergeCell ref="AH176:AI176"/>
    <mergeCell ref="AJ176:AL176"/>
    <mergeCell ref="AC176:AE176"/>
    <mergeCell ref="W171:Y171"/>
    <mergeCell ref="AF176:AG176"/>
    <mergeCell ref="N175:S175"/>
    <mergeCell ref="T175:V175"/>
    <mergeCell ref="N171:P171"/>
    <mergeCell ref="Q171:S171"/>
    <mergeCell ref="W175:Y175"/>
    <mergeCell ref="T171:V171"/>
    <mergeCell ref="AQ171:AS171"/>
    <mergeCell ref="AS173:AV176"/>
    <mergeCell ref="Z171:AB171"/>
    <mergeCell ref="AC171:AE171"/>
    <mergeCell ref="AF171:AG171"/>
    <mergeCell ref="Z175:AB175"/>
    <mergeCell ref="AC175:AE175"/>
    <mergeCell ref="AJ173:AL173"/>
    <mergeCell ref="AH171:AI171"/>
    <mergeCell ref="AM176:AO176"/>
    <mergeCell ref="B171:D171"/>
    <mergeCell ref="E171:G171"/>
    <mergeCell ref="H171:J171"/>
    <mergeCell ref="K171:M171"/>
    <mergeCell ref="BD171:BF171"/>
    <mergeCell ref="AJ171:AL171"/>
    <mergeCell ref="AT171:AV171"/>
    <mergeCell ref="AW171:AY171"/>
    <mergeCell ref="AZ171:BC171"/>
    <mergeCell ref="AM171:AN171"/>
    <mergeCell ref="AO170:AP170"/>
    <mergeCell ref="AQ170:AS170"/>
    <mergeCell ref="AZ170:BC170"/>
    <mergeCell ref="BD170:BF170"/>
    <mergeCell ref="AT170:AV170"/>
    <mergeCell ref="AW170:AY170"/>
    <mergeCell ref="AJ170:AL170"/>
    <mergeCell ref="AM170:AN170"/>
    <mergeCell ref="T170:V170"/>
    <mergeCell ref="W170:Y170"/>
    <mergeCell ref="Z170:AB170"/>
    <mergeCell ref="AC170:AE170"/>
    <mergeCell ref="AF170:AG170"/>
    <mergeCell ref="AH170:AI170"/>
    <mergeCell ref="AF169:AG169"/>
    <mergeCell ref="AH169:AI169"/>
    <mergeCell ref="B170:D170"/>
    <mergeCell ref="E170:G170"/>
    <mergeCell ref="H170:J170"/>
    <mergeCell ref="K170:M170"/>
    <mergeCell ref="N170:P170"/>
    <mergeCell ref="Q170:S170"/>
    <mergeCell ref="AZ169:BC169"/>
    <mergeCell ref="BD169:BF169"/>
    <mergeCell ref="AO169:AP169"/>
    <mergeCell ref="AQ169:AS169"/>
    <mergeCell ref="T169:V169"/>
    <mergeCell ref="W169:Y169"/>
    <mergeCell ref="AT169:AV169"/>
    <mergeCell ref="AW169:AY169"/>
    <mergeCell ref="Z169:AB169"/>
    <mergeCell ref="AC169:AE169"/>
    <mergeCell ref="AJ168:AL168"/>
    <mergeCell ref="AM168:AN168"/>
    <mergeCell ref="T168:V168"/>
    <mergeCell ref="W168:Y168"/>
    <mergeCell ref="B169:D169"/>
    <mergeCell ref="E169:G169"/>
    <mergeCell ref="H169:J169"/>
    <mergeCell ref="K169:M169"/>
    <mergeCell ref="AJ169:AL169"/>
    <mergeCell ref="AM169:AN169"/>
    <mergeCell ref="AZ168:BC168"/>
    <mergeCell ref="BD168:BF168"/>
    <mergeCell ref="AT168:AV168"/>
    <mergeCell ref="AW168:AY168"/>
    <mergeCell ref="N169:P169"/>
    <mergeCell ref="Q169:S169"/>
    <mergeCell ref="AO168:AP168"/>
    <mergeCell ref="AQ168:AS168"/>
    <mergeCell ref="N168:P168"/>
    <mergeCell ref="Q168:S168"/>
    <mergeCell ref="T167:V167"/>
    <mergeCell ref="W167:Y167"/>
    <mergeCell ref="Z168:AB168"/>
    <mergeCell ref="AC168:AE168"/>
    <mergeCell ref="AF167:AG167"/>
    <mergeCell ref="AH167:AI167"/>
    <mergeCell ref="B168:D168"/>
    <mergeCell ref="E168:G168"/>
    <mergeCell ref="H168:J168"/>
    <mergeCell ref="K168:M168"/>
    <mergeCell ref="AF168:AG168"/>
    <mergeCell ref="AH168:AI168"/>
    <mergeCell ref="AJ167:AL167"/>
    <mergeCell ref="AM167:AN167"/>
    <mergeCell ref="AO167:AP167"/>
    <mergeCell ref="AQ167:AS167"/>
    <mergeCell ref="AT167:AV167"/>
    <mergeCell ref="AW167:AY167"/>
    <mergeCell ref="B167:D167"/>
    <mergeCell ref="E167:G167"/>
    <mergeCell ref="H167:J167"/>
    <mergeCell ref="K167:M167"/>
    <mergeCell ref="AZ166:BC166"/>
    <mergeCell ref="BD166:BF166"/>
    <mergeCell ref="AT166:AV166"/>
    <mergeCell ref="AW166:AY166"/>
    <mergeCell ref="AZ167:BC167"/>
    <mergeCell ref="BD167:BF167"/>
    <mergeCell ref="N167:P167"/>
    <mergeCell ref="Q167:S167"/>
    <mergeCell ref="Z166:AB166"/>
    <mergeCell ref="AC166:AE166"/>
    <mergeCell ref="N166:P166"/>
    <mergeCell ref="Q166:S166"/>
    <mergeCell ref="T166:V166"/>
    <mergeCell ref="W166:Y166"/>
    <mergeCell ref="Z167:AB167"/>
    <mergeCell ref="AC167:AE167"/>
    <mergeCell ref="AO166:AP166"/>
    <mergeCell ref="AQ166:AS166"/>
    <mergeCell ref="AF166:AG166"/>
    <mergeCell ref="AH166:AI166"/>
    <mergeCell ref="AJ166:AL166"/>
    <mergeCell ref="AM166:AN166"/>
    <mergeCell ref="B166:D166"/>
    <mergeCell ref="E166:G166"/>
    <mergeCell ref="H166:J166"/>
    <mergeCell ref="K166:M166"/>
    <mergeCell ref="B165:D165"/>
    <mergeCell ref="E165:G165"/>
    <mergeCell ref="H165:J165"/>
    <mergeCell ref="K165:M165"/>
    <mergeCell ref="AF165:AG165"/>
    <mergeCell ref="AH165:AI165"/>
    <mergeCell ref="T165:V165"/>
    <mergeCell ref="W165:Y165"/>
    <mergeCell ref="N165:P165"/>
    <mergeCell ref="Q165:S165"/>
    <mergeCell ref="Z165:AB165"/>
    <mergeCell ref="AC165:AE165"/>
    <mergeCell ref="AM164:AN164"/>
    <mergeCell ref="AO164:AP164"/>
    <mergeCell ref="BD162:BF165"/>
    <mergeCell ref="AC163:AI163"/>
    <mergeCell ref="AJ163:AP163"/>
    <mergeCell ref="AQ163:AS164"/>
    <mergeCell ref="AC164:AE164"/>
    <mergeCell ref="AF164:AG164"/>
    <mergeCell ref="AJ165:AL165"/>
    <mergeCell ref="AM165:AN165"/>
    <mergeCell ref="AO165:AP165"/>
    <mergeCell ref="AQ165:AS165"/>
    <mergeCell ref="A162:A165"/>
    <mergeCell ref="B162:S163"/>
    <mergeCell ref="T162:AB163"/>
    <mergeCell ref="AC162:AP162"/>
    <mergeCell ref="B164:G164"/>
    <mergeCell ref="H164:M164"/>
    <mergeCell ref="AH164:AI164"/>
    <mergeCell ref="AJ164:AL164"/>
    <mergeCell ref="AW162:AY164"/>
    <mergeCell ref="AZ162:BC165"/>
    <mergeCell ref="AT165:AV165"/>
    <mergeCell ref="AW165:AY165"/>
    <mergeCell ref="AQ162:AS162"/>
    <mergeCell ref="AT162:AV164"/>
    <mergeCell ref="N164:S164"/>
    <mergeCell ref="T164:V164"/>
    <mergeCell ref="W164:Y164"/>
    <mergeCell ref="Z164:AB164"/>
    <mergeCell ref="Q160:S160"/>
    <mergeCell ref="T160:V160"/>
    <mergeCell ref="W160:Y160"/>
    <mergeCell ref="Z160:AB160"/>
    <mergeCell ref="BG160:BI160"/>
    <mergeCell ref="AC160:AE160"/>
    <mergeCell ref="AF160:AG160"/>
    <mergeCell ref="AH160:AI160"/>
    <mergeCell ref="AJ160:AL160"/>
    <mergeCell ref="AQ160:AS160"/>
    <mergeCell ref="AT160:AV160"/>
    <mergeCell ref="AW160:AY160"/>
    <mergeCell ref="AZ160:BB160"/>
    <mergeCell ref="AM160:AN160"/>
    <mergeCell ref="BC160:BF160"/>
    <mergeCell ref="AO160:AP160"/>
    <mergeCell ref="AF159:AG159"/>
    <mergeCell ref="AH159:AI159"/>
    <mergeCell ref="AT159:AV159"/>
    <mergeCell ref="AZ159:BB159"/>
    <mergeCell ref="BC159:BF159"/>
    <mergeCell ref="AW159:AY159"/>
    <mergeCell ref="Z159:AB159"/>
    <mergeCell ref="AC159:AE159"/>
    <mergeCell ref="BG159:BI159"/>
    <mergeCell ref="B160:D160"/>
    <mergeCell ref="E160:G160"/>
    <mergeCell ref="H160:J160"/>
    <mergeCell ref="K160:M160"/>
    <mergeCell ref="N160:P160"/>
    <mergeCell ref="T159:V159"/>
    <mergeCell ref="W159:Y159"/>
    <mergeCell ref="B159:D159"/>
    <mergeCell ref="E159:G159"/>
    <mergeCell ref="AQ158:AS158"/>
    <mergeCell ref="AT158:AV158"/>
    <mergeCell ref="AJ159:AL159"/>
    <mergeCell ref="AM159:AN159"/>
    <mergeCell ref="AO159:AP159"/>
    <mergeCell ref="AQ159:AS159"/>
    <mergeCell ref="H159:J159"/>
    <mergeCell ref="K159:M159"/>
    <mergeCell ref="N159:P159"/>
    <mergeCell ref="Q159:S159"/>
    <mergeCell ref="BC158:BF158"/>
    <mergeCell ref="BG158:BI158"/>
    <mergeCell ref="W158:Y158"/>
    <mergeCell ref="Z158:AB158"/>
    <mergeCell ref="AC158:AE158"/>
    <mergeCell ref="AF158:AG158"/>
    <mergeCell ref="AH158:AI158"/>
    <mergeCell ref="AJ158:AL158"/>
    <mergeCell ref="BG157:BI157"/>
    <mergeCell ref="B158:D158"/>
    <mergeCell ref="E158:G158"/>
    <mergeCell ref="H158:J158"/>
    <mergeCell ref="K158:M158"/>
    <mergeCell ref="N158:P158"/>
    <mergeCell ref="Q158:S158"/>
    <mergeCell ref="T158:V158"/>
    <mergeCell ref="BC157:BF157"/>
    <mergeCell ref="AT157:AV157"/>
    <mergeCell ref="AW157:AY157"/>
    <mergeCell ref="AM157:AN157"/>
    <mergeCell ref="AW158:AY158"/>
    <mergeCell ref="AZ158:BB158"/>
    <mergeCell ref="AO157:AP157"/>
    <mergeCell ref="AQ157:AS157"/>
    <mergeCell ref="AZ157:BB157"/>
    <mergeCell ref="AM158:AN158"/>
    <mergeCell ref="AO158:AP158"/>
    <mergeCell ref="B157:D157"/>
    <mergeCell ref="E157:G157"/>
    <mergeCell ref="H157:J157"/>
    <mergeCell ref="K157:M157"/>
    <mergeCell ref="AJ157:AL157"/>
    <mergeCell ref="Z156:AB156"/>
    <mergeCell ref="T157:V157"/>
    <mergeCell ref="W157:Y157"/>
    <mergeCell ref="Z157:AB157"/>
    <mergeCell ref="AC157:AE157"/>
    <mergeCell ref="N157:P157"/>
    <mergeCell ref="Q157:S157"/>
    <mergeCell ref="AQ156:AS156"/>
    <mergeCell ref="AT156:AV156"/>
    <mergeCell ref="AC156:AE156"/>
    <mergeCell ref="AF156:AG156"/>
    <mergeCell ref="AH156:AI156"/>
    <mergeCell ref="AJ156:AL156"/>
    <mergeCell ref="AF157:AG157"/>
    <mergeCell ref="AH157:AI157"/>
    <mergeCell ref="AZ156:BB156"/>
    <mergeCell ref="AM156:AN156"/>
    <mergeCell ref="AO156:AP156"/>
    <mergeCell ref="N156:P156"/>
    <mergeCell ref="BC156:BF156"/>
    <mergeCell ref="BG156:BI156"/>
    <mergeCell ref="AW156:AY156"/>
    <mergeCell ref="B155:D155"/>
    <mergeCell ref="Q156:S156"/>
    <mergeCell ref="T156:V156"/>
    <mergeCell ref="W156:Y156"/>
    <mergeCell ref="B156:D156"/>
    <mergeCell ref="E156:G156"/>
    <mergeCell ref="H156:J156"/>
    <mergeCell ref="K156:M156"/>
    <mergeCell ref="E155:G155"/>
    <mergeCell ref="H155:J155"/>
    <mergeCell ref="BG155:BI155"/>
    <mergeCell ref="AZ155:BB155"/>
    <mergeCell ref="BC155:BF155"/>
    <mergeCell ref="AW155:AY155"/>
    <mergeCell ref="Z155:AB155"/>
    <mergeCell ref="AC155:AE155"/>
    <mergeCell ref="AF155:AG155"/>
    <mergeCell ref="K155:M155"/>
    <mergeCell ref="N155:P155"/>
    <mergeCell ref="Q155:S155"/>
    <mergeCell ref="AQ154:AS154"/>
    <mergeCell ref="AH155:AI155"/>
    <mergeCell ref="T155:V155"/>
    <mergeCell ref="W155:Y155"/>
    <mergeCell ref="AT154:AV154"/>
    <mergeCell ref="AJ155:AL155"/>
    <mergeCell ref="AM155:AN155"/>
    <mergeCell ref="AO155:AP155"/>
    <mergeCell ref="AQ155:AS155"/>
    <mergeCell ref="AT155:AV155"/>
    <mergeCell ref="BC154:BF154"/>
    <mergeCell ref="BG154:BI154"/>
    <mergeCell ref="W154:Y154"/>
    <mergeCell ref="Z154:AB154"/>
    <mergeCell ref="AC154:AE154"/>
    <mergeCell ref="AF154:AG154"/>
    <mergeCell ref="AH154:AI154"/>
    <mergeCell ref="AJ154:AL154"/>
    <mergeCell ref="AM154:AN154"/>
    <mergeCell ref="AO154:AP154"/>
    <mergeCell ref="BG153:BI153"/>
    <mergeCell ref="B154:D154"/>
    <mergeCell ref="E154:G154"/>
    <mergeCell ref="H154:J154"/>
    <mergeCell ref="K154:M154"/>
    <mergeCell ref="N154:P154"/>
    <mergeCell ref="Q154:S154"/>
    <mergeCell ref="T154:V154"/>
    <mergeCell ref="AW154:AY154"/>
    <mergeCell ref="AZ154:BB154"/>
    <mergeCell ref="AF153:AG153"/>
    <mergeCell ref="AH153:AI153"/>
    <mergeCell ref="AO153:AP153"/>
    <mergeCell ref="AQ153:AS153"/>
    <mergeCell ref="AZ153:BB153"/>
    <mergeCell ref="BC153:BF153"/>
    <mergeCell ref="AT153:AV153"/>
    <mergeCell ref="AW153:AY153"/>
    <mergeCell ref="B153:D153"/>
    <mergeCell ref="E153:G153"/>
    <mergeCell ref="H153:J153"/>
    <mergeCell ref="K153:M153"/>
    <mergeCell ref="AJ153:AL153"/>
    <mergeCell ref="AM153:AN153"/>
    <mergeCell ref="T153:V153"/>
    <mergeCell ref="W153:Y153"/>
    <mergeCell ref="Z153:AB153"/>
    <mergeCell ref="AC153:AE153"/>
    <mergeCell ref="BC152:BF152"/>
    <mergeCell ref="BG152:BI152"/>
    <mergeCell ref="N153:P153"/>
    <mergeCell ref="Q153:S153"/>
    <mergeCell ref="AQ152:AS152"/>
    <mergeCell ref="AT152:AV152"/>
    <mergeCell ref="AC152:AE152"/>
    <mergeCell ref="AF152:AG152"/>
    <mergeCell ref="AH152:AI152"/>
    <mergeCell ref="AJ152:AL152"/>
    <mergeCell ref="AW152:AY152"/>
    <mergeCell ref="AZ152:BB152"/>
    <mergeCell ref="AM152:AN152"/>
    <mergeCell ref="AO152:AP152"/>
    <mergeCell ref="Q152:S152"/>
    <mergeCell ref="T152:V152"/>
    <mergeCell ref="W152:Y152"/>
    <mergeCell ref="Z152:AB152"/>
    <mergeCell ref="AO151:AP151"/>
    <mergeCell ref="AQ151:AS151"/>
    <mergeCell ref="AT151:AV151"/>
    <mergeCell ref="AW151:AY151"/>
    <mergeCell ref="Z151:AB151"/>
    <mergeCell ref="AC151:AE151"/>
    <mergeCell ref="AJ151:AL151"/>
    <mergeCell ref="AM151:AN151"/>
    <mergeCell ref="AF151:AG151"/>
    <mergeCell ref="AH151:AI151"/>
    <mergeCell ref="BG151:BI151"/>
    <mergeCell ref="B152:D152"/>
    <mergeCell ref="E152:G152"/>
    <mergeCell ref="H152:J152"/>
    <mergeCell ref="K152:M152"/>
    <mergeCell ref="N152:P152"/>
    <mergeCell ref="T151:V151"/>
    <mergeCell ref="W151:Y151"/>
    <mergeCell ref="AZ151:BB151"/>
    <mergeCell ref="BC151:BF151"/>
    <mergeCell ref="B151:D151"/>
    <mergeCell ref="E151:G151"/>
    <mergeCell ref="H151:J151"/>
    <mergeCell ref="K151:M151"/>
    <mergeCell ref="N151:P151"/>
    <mergeCell ref="Q151:S151"/>
    <mergeCell ref="AH150:AI150"/>
    <mergeCell ref="AJ150:AL150"/>
    <mergeCell ref="AM150:AN150"/>
    <mergeCell ref="AO150:AP150"/>
    <mergeCell ref="AQ150:AS150"/>
    <mergeCell ref="AT150:AV150"/>
    <mergeCell ref="Q150:S150"/>
    <mergeCell ref="T150:V150"/>
    <mergeCell ref="AW150:AY150"/>
    <mergeCell ref="AZ150:BB150"/>
    <mergeCell ref="BC150:BF150"/>
    <mergeCell ref="BG150:BI150"/>
    <mergeCell ref="W150:Y150"/>
    <mergeCell ref="Z150:AB150"/>
    <mergeCell ref="AC150:AE150"/>
    <mergeCell ref="AF150:AG150"/>
    <mergeCell ref="BC149:BF149"/>
    <mergeCell ref="AT149:AV149"/>
    <mergeCell ref="AW149:AY149"/>
    <mergeCell ref="AO149:AP149"/>
    <mergeCell ref="BG149:BI149"/>
    <mergeCell ref="B150:D150"/>
    <mergeCell ref="E150:G150"/>
    <mergeCell ref="H150:J150"/>
    <mergeCell ref="K150:M150"/>
    <mergeCell ref="N150:P150"/>
    <mergeCell ref="T149:V149"/>
    <mergeCell ref="W149:Y149"/>
    <mergeCell ref="Z149:AB149"/>
    <mergeCell ref="AZ149:BB149"/>
    <mergeCell ref="AC149:AE149"/>
    <mergeCell ref="AQ149:AS149"/>
    <mergeCell ref="N149:P149"/>
    <mergeCell ref="Q149:S149"/>
    <mergeCell ref="AH149:AI149"/>
    <mergeCell ref="AJ149:AL149"/>
    <mergeCell ref="AM149:AN149"/>
    <mergeCell ref="B149:D149"/>
    <mergeCell ref="E149:G149"/>
    <mergeCell ref="H149:J149"/>
    <mergeCell ref="K149:M149"/>
    <mergeCell ref="AF149:AG149"/>
    <mergeCell ref="B148:D148"/>
    <mergeCell ref="E148:G148"/>
    <mergeCell ref="H148:J148"/>
    <mergeCell ref="AO148:AP148"/>
    <mergeCell ref="BG145:BI148"/>
    <mergeCell ref="AC146:AI146"/>
    <mergeCell ref="AJ146:AP146"/>
    <mergeCell ref="AQ146:AS147"/>
    <mergeCell ref="AT146:AV147"/>
    <mergeCell ref="AC147:AE147"/>
    <mergeCell ref="K148:M148"/>
    <mergeCell ref="N148:P148"/>
    <mergeCell ref="Q148:S148"/>
    <mergeCell ref="T148:V148"/>
    <mergeCell ref="W148:Y148"/>
    <mergeCell ref="AJ147:AL147"/>
    <mergeCell ref="AF147:AG147"/>
    <mergeCell ref="AH148:AI148"/>
    <mergeCell ref="AH147:AI147"/>
    <mergeCell ref="AF148:AG148"/>
    <mergeCell ref="Z148:AB148"/>
    <mergeCell ref="AM147:AN147"/>
    <mergeCell ref="AQ145:AV145"/>
    <mergeCell ref="AW145:AY147"/>
    <mergeCell ref="AM148:AN148"/>
    <mergeCell ref="AO147:AP147"/>
    <mergeCell ref="AC148:AE148"/>
    <mergeCell ref="AJ148:AL148"/>
    <mergeCell ref="AZ145:BB147"/>
    <mergeCell ref="BC145:BF148"/>
    <mergeCell ref="AW148:AY148"/>
    <mergeCell ref="AZ148:BB148"/>
    <mergeCell ref="AQ148:AS148"/>
    <mergeCell ref="AT148:AV148"/>
    <mergeCell ref="A145:A148"/>
    <mergeCell ref="B145:S146"/>
    <mergeCell ref="T145:AB146"/>
    <mergeCell ref="AC145:AP145"/>
    <mergeCell ref="B147:G147"/>
    <mergeCell ref="H147:M147"/>
    <mergeCell ref="N147:S147"/>
    <mergeCell ref="T147:V147"/>
    <mergeCell ref="W147:Y147"/>
    <mergeCell ref="Z147:AB147"/>
    <mergeCell ref="BG143:BI143"/>
    <mergeCell ref="A144:BE144"/>
    <mergeCell ref="BF144:BI144"/>
    <mergeCell ref="AV143:AW143"/>
    <mergeCell ref="AX143:AZ143"/>
    <mergeCell ref="BA143:BC143"/>
    <mergeCell ref="BD143:BF143"/>
    <mergeCell ref="AM143:AN143"/>
    <mergeCell ref="Z143:AB143"/>
    <mergeCell ref="AO143:AP143"/>
    <mergeCell ref="AQ143:AS143"/>
    <mergeCell ref="AT143:AU143"/>
    <mergeCell ref="AC143:AE143"/>
    <mergeCell ref="AF143:AG143"/>
    <mergeCell ref="AH143:AI143"/>
    <mergeCell ref="AJ143:AL143"/>
    <mergeCell ref="B143:D143"/>
    <mergeCell ref="E143:G143"/>
    <mergeCell ref="H143:J143"/>
    <mergeCell ref="K143:M143"/>
    <mergeCell ref="T143:V143"/>
    <mergeCell ref="W143:Y143"/>
    <mergeCell ref="N143:P143"/>
    <mergeCell ref="Q143:S143"/>
    <mergeCell ref="AO142:AP142"/>
    <mergeCell ref="AQ142:AS142"/>
    <mergeCell ref="T142:V142"/>
    <mergeCell ref="W142:Y142"/>
    <mergeCell ref="AJ142:AL142"/>
    <mergeCell ref="AM142:AN142"/>
    <mergeCell ref="AF142:AG142"/>
    <mergeCell ref="AH142:AI142"/>
    <mergeCell ref="Z142:AB142"/>
    <mergeCell ref="AC142:AE142"/>
    <mergeCell ref="BD142:BF142"/>
    <mergeCell ref="BG142:BI142"/>
    <mergeCell ref="AX142:AZ142"/>
    <mergeCell ref="BA142:BC142"/>
    <mergeCell ref="B142:D142"/>
    <mergeCell ref="E142:G142"/>
    <mergeCell ref="H142:J142"/>
    <mergeCell ref="K142:M142"/>
    <mergeCell ref="AT142:AU142"/>
    <mergeCell ref="AV142:AW142"/>
    <mergeCell ref="N142:P142"/>
    <mergeCell ref="Q142:S142"/>
    <mergeCell ref="AT141:AU141"/>
    <mergeCell ref="AV141:AW141"/>
    <mergeCell ref="T141:V141"/>
    <mergeCell ref="W141:Y141"/>
    <mergeCell ref="AJ141:AL141"/>
    <mergeCell ref="AM141:AN141"/>
    <mergeCell ref="AO141:AP141"/>
    <mergeCell ref="AQ141:AS141"/>
    <mergeCell ref="AF141:AG141"/>
    <mergeCell ref="AH141:AI141"/>
    <mergeCell ref="BD141:BF141"/>
    <mergeCell ref="BG141:BI141"/>
    <mergeCell ref="AX141:AZ141"/>
    <mergeCell ref="BA141:BC141"/>
    <mergeCell ref="B141:D141"/>
    <mergeCell ref="E141:G141"/>
    <mergeCell ref="H141:J141"/>
    <mergeCell ref="K141:M141"/>
    <mergeCell ref="Z141:AB141"/>
    <mergeCell ref="AC141:AE141"/>
    <mergeCell ref="N141:P141"/>
    <mergeCell ref="Q141:S141"/>
    <mergeCell ref="AO140:AP140"/>
    <mergeCell ref="AQ140:AS140"/>
    <mergeCell ref="T140:V140"/>
    <mergeCell ref="W140:Y140"/>
    <mergeCell ref="AJ140:AL140"/>
    <mergeCell ref="AM140:AN140"/>
    <mergeCell ref="AF140:AG140"/>
    <mergeCell ref="AH140:AI140"/>
    <mergeCell ref="Z140:AB140"/>
    <mergeCell ref="AC140:AE140"/>
    <mergeCell ref="BD140:BF140"/>
    <mergeCell ref="BG140:BI140"/>
    <mergeCell ref="AX140:AZ140"/>
    <mergeCell ref="BA140:BC140"/>
    <mergeCell ref="B140:D140"/>
    <mergeCell ref="E140:G140"/>
    <mergeCell ref="H140:J140"/>
    <mergeCell ref="K140:M140"/>
    <mergeCell ref="AT140:AU140"/>
    <mergeCell ref="AV140:AW140"/>
    <mergeCell ref="N140:P140"/>
    <mergeCell ref="Q140:S140"/>
    <mergeCell ref="AT139:AU139"/>
    <mergeCell ref="AV139:AW139"/>
    <mergeCell ref="T139:V139"/>
    <mergeCell ref="W139:Y139"/>
    <mergeCell ref="AJ139:AL139"/>
    <mergeCell ref="AM139:AN139"/>
    <mergeCell ref="AO139:AP139"/>
    <mergeCell ref="AQ139:AS139"/>
    <mergeCell ref="AF139:AG139"/>
    <mergeCell ref="AH139:AI139"/>
    <mergeCell ref="BD139:BF139"/>
    <mergeCell ref="BG139:BI139"/>
    <mergeCell ref="AX139:AZ139"/>
    <mergeCell ref="BA139:BC139"/>
    <mergeCell ref="B139:D139"/>
    <mergeCell ref="E139:G139"/>
    <mergeCell ref="H139:J139"/>
    <mergeCell ref="K139:M139"/>
    <mergeCell ref="Z139:AB139"/>
    <mergeCell ref="AC139:AE139"/>
    <mergeCell ref="N139:P139"/>
    <mergeCell ref="Q139:S139"/>
    <mergeCell ref="AO138:AP138"/>
    <mergeCell ref="AQ138:AS138"/>
    <mergeCell ref="T138:V138"/>
    <mergeCell ref="W138:Y138"/>
    <mergeCell ref="AJ138:AL138"/>
    <mergeCell ref="AM138:AN138"/>
    <mergeCell ref="AF138:AG138"/>
    <mergeCell ref="AH138:AI138"/>
    <mergeCell ref="Z138:AB138"/>
    <mergeCell ref="AC138:AE138"/>
    <mergeCell ref="BD138:BF138"/>
    <mergeCell ref="BG138:BI138"/>
    <mergeCell ref="AX138:AZ138"/>
    <mergeCell ref="BA138:BC138"/>
    <mergeCell ref="B138:D138"/>
    <mergeCell ref="E138:G138"/>
    <mergeCell ref="H138:J138"/>
    <mergeCell ref="K138:M138"/>
    <mergeCell ref="AT138:AU138"/>
    <mergeCell ref="AV138:AW138"/>
    <mergeCell ref="N138:P138"/>
    <mergeCell ref="Q138:S138"/>
    <mergeCell ref="AT137:AU137"/>
    <mergeCell ref="AV137:AW137"/>
    <mergeCell ref="T137:V137"/>
    <mergeCell ref="W137:Y137"/>
    <mergeCell ref="AJ137:AL137"/>
    <mergeCell ref="AM137:AN137"/>
    <mergeCell ref="AO137:AP137"/>
    <mergeCell ref="AQ137:AS137"/>
    <mergeCell ref="AF137:AG137"/>
    <mergeCell ref="AH137:AI137"/>
    <mergeCell ref="BD137:BF137"/>
    <mergeCell ref="BG137:BI137"/>
    <mergeCell ref="AX137:AZ137"/>
    <mergeCell ref="BA137:BC137"/>
    <mergeCell ref="B137:D137"/>
    <mergeCell ref="E137:G137"/>
    <mergeCell ref="H137:J137"/>
    <mergeCell ref="K137:M137"/>
    <mergeCell ref="Z137:AB137"/>
    <mergeCell ref="AC137:AE137"/>
    <mergeCell ref="N137:P137"/>
    <mergeCell ref="Q137:S137"/>
    <mergeCell ref="AO136:AP136"/>
    <mergeCell ref="AQ136:AS136"/>
    <mergeCell ref="T136:V136"/>
    <mergeCell ref="W136:Y136"/>
    <mergeCell ref="AJ136:AL136"/>
    <mergeCell ref="AM136:AN136"/>
    <mergeCell ref="AF136:AG136"/>
    <mergeCell ref="AH136:AI136"/>
    <mergeCell ref="Z136:AB136"/>
    <mergeCell ref="AC136:AE136"/>
    <mergeCell ref="BD136:BF136"/>
    <mergeCell ref="BG136:BI136"/>
    <mergeCell ref="AX136:AZ136"/>
    <mergeCell ref="BA136:BC136"/>
    <mergeCell ref="B136:D136"/>
    <mergeCell ref="E136:G136"/>
    <mergeCell ref="H136:J136"/>
    <mergeCell ref="K136:M136"/>
    <mergeCell ref="AT136:AU136"/>
    <mergeCell ref="AV136:AW136"/>
    <mergeCell ref="N136:P136"/>
    <mergeCell ref="Q136:S136"/>
    <mergeCell ref="AT135:AU135"/>
    <mergeCell ref="AV135:AW135"/>
    <mergeCell ref="T135:V135"/>
    <mergeCell ref="W135:Y135"/>
    <mergeCell ref="AJ135:AL135"/>
    <mergeCell ref="AM135:AN135"/>
    <mergeCell ref="AO135:AP135"/>
    <mergeCell ref="AQ135:AS135"/>
    <mergeCell ref="AF135:AG135"/>
    <mergeCell ref="AH135:AI135"/>
    <mergeCell ref="BD135:BF135"/>
    <mergeCell ref="BG135:BI135"/>
    <mergeCell ref="AX135:AZ135"/>
    <mergeCell ref="BA135:BC135"/>
    <mergeCell ref="B135:D135"/>
    <mergeCell ref="E135:G135"/>
    <mergeCell ref="H135:J135"/>
    <mergeCell ref="K135:M135"/>
    <mergeCell ref="Z135:AB135"/>
    <mergeCell ref="AC135:AE135"/>
    <mergeCell ref="N135:P135"/>
    <mergeCell ref="Q135:S135"/>
    <mergeCell ref="AO134:AP134"/>
    <mergeCell ref="AQ134:AS134"/>
    <mergeCell ref="T134:V134"/>
    <mergeCell ref="W134:Y134"/>
    <mergeCell ref="AJ134:AL134"/>
    <mergeCell ref="AM134:AN134"/>
    <mergeCell ref="AF134:AG134"/>
    <mergeCell ref="AH134:AI134"/>
    <mergeCell ref="Z134:AB134"/>
    <mergeCell ref="AC134:AE134"/>
    <mergeCell ref="BD134:BF134"/>
    <mergeCell ref="BG134:BI134"/>
    <mergeCell ref="AX134:AZ134"/>
    <mergeCell ref="BA134:BC134"/>
    <mergeCell ref="B134:D134"/>
    <mergeCell ref="E134:G134"/>
    <mergeCell ref="H134:J134"/>
    <mergeCell ref="K134:M134"/>
    <mergeCell ref="AT134:AU134"/>
    <mergeCell ref="AV134:AW134"/>
    <mergeCell ref="N134:P134"/>
    <mergeCell ref="Q134:S134"/>
    <mergeCell ref="AT133:AU133"/>
    <mergeCell ref="AV133:AW133"/>
    <mergeCell ref="T133:V133"/>
    <mergeCell ref="W133:Y133"/>
    <mergeCell ref="AJ133:AL133"/>
    <mergeCell ref="AM133:AN133"/>
    <mergeCell ref="AO133:AP133"/>
    <mergeCell ref="AQ133:AS133"/>
    <mergeCell ref="AF133:AG133"/>
    <mergeCell ref="AH133:AI133"/>
    <mergeCell ref="BD133:BF133"/>
    <mergeCell ref="BG133:BI133"/>
    <mergeCell ref="AX133:AZ133"/>
    <mergeCell ref="BA133:BC133"/>
    <mergeCell ref="B133:D133"/>
    <mergeCell ref="E133:G133"/>
    <mergeCell ref="H133:J133"/>
    <mergeCell ref="K133:M133"/>
    <mergeCell ref="Z133:AB133"/>
    <mergeCell ref="AC133:AE133"/>
    <mergeCell ref="N133:P133"/>
    <mergeCell ref="Q133:S133"/>
    <mergeCell ref="W131:Y131"/>
    <mergeCell ref="AT132:AU132"/>
    <mergeCell ref="AV132:AW132"/>
    <mergeCell ref="BD132:BF132"/>
    <mergeCell ref="BG132:BI132"/>
    <mergeCell ref="AX132:AZ132"/>
    <mergeCell ref="BA132:BC132"/>
    <mergeCell ref="AF132:AG132"/>
    <mergeCell ref="AH132:AI132"/>
    <mergeCell ref="BD131:BF131"/>
    <mergeCell ref="BG131:BI131"/>
    <mergeCell ref="AX131:AZ131"/>
    <mergeCell ref="BA131:BC131"/>
    <mergeCell ref="AT131:AU131"/>
    <mergeCell ref="AV131:AW131"/>
    <mergeCell ref="T132:V132"/>
    <mergeCell ref="W132:Y132"/>
    <mergeCell ref="AQ131:AS131"/>
    <mergeCell ref="AJ131:AL131"/>
    <mergeCell ref="AM131:AN131"/>
    <mergeCell ref="B132:D132"/>
    <mergeCell ref="E132:G132"/>
    <mergeCell ref="H132:J132"/>
    <mergeCell ref="K132:M132"/>
    <mergeCell ref="N132:P132"/>
    <mergeCell ref="Q132:S132"/>
    <mergeCell ref="AJ132:AL132"/>
    <mergeCell ref="AM132:AN132"/>
    <mergeCell ref="AO132:AP132"/>
    <mergeCell ref="AQ132:AS132"/>
    <mergeCell ref="AH131:AI131"/>
    <mergeCell ref="Z131:AB131"/>
    <mergeCell ref="AC131:AE131"/>
    <mergeCell ref="Z132:AB132"/>
    <mergeCell ref="AC132:AE132"/>
    <mergeCell ref="AO131:AP131"/>
    <mergeCell ref="AC130:AE130"/>
    <mergeCell ref="AF130:AG130"/>
    <mergeCell ref="B131:D131"/>
    <mergeCell ref="E131:G131"/>
    <mergeCell ref="H131:J131"/>
    <mergeCell ref="K131:M131"/>
    <mergeCell ref="AF131:AG131"/>
    <mergeCell ref="N131:P131"/>
    <mergeCell ref="Q131:S131"/>
    <mergeCell ref="T131:V131"/>
    <mergeCell ref="AM130:AN130"/>
    <mergeCell ref="AO130:AP130"/>
    <mergeCell ref="AH130:AI130"/>
    <mergeCell ref="AJ130:AL130"/>
    <mergeCell ref="B130:G130"/>
    <mergeCell ref="H130:M130"/>
    <mergeCell ref="N130:S130"/>
    <mergeCell ref="T130:V130"/>
    <mergeCell ref="W130:Y130"/>
    <mergeCell ref="Z130:AB130"/>
    <mergeCell ref="H124:Q124"/>
    <mergeCell ref="Z124:AP124"/>
    <mergeCell ref="AS124:BB124"/>
    <mergeCell ref="A126:BA126"/>
    <mergeCell ref="BA129:BC130"/>
    <mergeCell ref="AQ130:AS130"/>
    <mergeCell ref="AT130:AU130"/>
    <mergeCell ref="AV130:AW130"/>
    <mergeCell ref="AJ129:AP129"/>
    <mergeCell ref="AQ129:AW129"/>
    <mergeCell ref="A127:BI127"/>
    <mergeCell ref="A128:A131"/>
    <mergeCell ref="B128:S129"/>
    <mergeCell ref="T128:AB129"/>
    <mergeCell ref="AC128:AW128"/>
    <mergeCell ref="AX128:BC128"/>
    <mergeCell ref="BD128:BF130"/>
    <mergeCell ref="BG128:BI130"/>
    <mergeCell ref="AC129:AI129"/>
    <mergeCell ref="AX129:AZ130"/>
    <mergeCell ref="H122:Q122"/>
    <mergeCell ref="Z122:AP122"/>
    <mergeCell ref="AS122:BF122"/>
    <mergeCell ref="AL113:AL118"/>
    <mergeCell ref="AM113:AM118"/>
    <mergeCell ref="AN113:AN118"/>
    <mergeCell ref="BA113:BA118"/>
    <mergeCell ref="AS120:BI120"/>
    <mergeCell ref="AY113:AY118"/>
    <mergeCell ref="AZ113:AZ118"/>
    <mergeCell ref="A120:F120"/>
    <mergeCell ref="H120:W120"/>
    <mergeCell ref="Z120:AF120"/>
    <mergeCell ref="V113:V118"/>
    <mergeCell ref="W113:W118"/>
    <mergeCell ref="X113:X118"/>
    <mergeCell ref="Y113:Y118"/>
    <mergeCell ref="T113:T118"/>
    <mergeCell ref="U113:U118"/>
    <mergeCell ref="P113:P118"/>
    <mergeCell ref="AX113:AX118"/>
    <mergeCell ref="AI113:AI118"/>
    <mergeCell ref="AU113:AU118"/>
    <mergeCell ref="AV113:AV118"/>
    <mergeCell ref="AO113:AO118"/>
    <mergeCell ref="AP113:AP118"/>
    <mergeCell ref="AQ113:AQ118"/>
    <mergeCell ref="AR113:AR118"/>
    <mergeCell ref="AT113:AT118"/>
    <mergeCell ref="AW113:AW118"/>
    <mergeCell ref="M113:M118"/>
    <mergeCell ref="H113:H118"/>
    <mergeCell ref="I113:I118"/>
    <mergeCell ref="AZ106:AZ111"/>
    <mergeCell ref="BA106:BA111"/>
    <mergeCell ref="B112:BA112"/>
    <mergeCell ref="E113:E118"/>
    <mergeCell ref="F113:F118"/>
    <mergeCell ref="G113:G118"/>
    <mergeCell ref="AT106:AT111"/>
    <mergeCell ref="N113:N118"/>
    <mergeCell ref="O113:O118"/>
    <mergeCell ref="AD113:AD118"/>
    <mergeCell ref="AX106:AX111"/>
    <mergeCell ref="AY106:AY111"/>
    <mergeCell ref="A113:A118"/>
    <mergeCell ref="B113:B118"/>
    <mergeCell ref="C113:C118"/>
    <mergeCell ref="D113:D118"/>
    <mergeCell ref="L113:L118"/>
    <mergeCell ref="AW106:AW111"/>
    <mergeCell ref="AR106:AR111"/>
    <mergeCell ref="AS106:AS111"/>
    <mergeCell ref="AN106:AN111"/>
    <mergeCell ref="AO106:AO111"/>
    <mergeCell ref="Q113:Q118"/>
    <mergeCell ref="R113:R118"/>
    <mergeCell ref="S113:S118"/>
    <mergeCell ref="AU106:AU111"/>
    <mergeCell ref="AJ113:AJ118"/>
    <mergeCell ref="AE113:AE118"/>
    <mergeCell ref="AP106:AP111"/>
    <mergeCell ref="AQ106:AQ111"/>
    <mergeCell ref="AV106:AV111"/>
    <mergeCell ref="AJ106:AJ111"/>
    <mergeCell ref="AK113:AK118"/>
    <mergeCell ref="AS113:AS118"/>
    <mergeCell ref="AF113:AF118"/>
    <mergeCell ref="AG113:AG118"/>
    <mergeCell ref="AH113:AH118"/>
    <mergeCell ref="AK106:AK111"/>
    <mergeCell ref="AL106:AL111"/>
    <mergeCell ref="AM106:AM111"/>
    <mergeCell ref="J113:J118"/>
    <mergeCell ref="K113:K118"/>
    <mergeCell ref="Z113:Z118"/>
    <mergeCell ref="AA113:AA118"/>
    <mergeCell ref="AB113:AB118"/>
    <mergeCell ref="AC113:AC118"/>
    <mergeCell ref="AB106:AB111"/>
    <mergeCell ref="R106:R111"/>
    <mergeCell ref="S106:S111"/>
    <mergeCell ref="AF106:AF111"/>
    <mergeCell ref="AG106:AG111"/>
    <mergeCell ref="V106:V111"/>
    <mergeCell ref="AD106:AD111"/>
    <mergeCell ref="AE106:AE111"/>
    <mergeCell ref="AH106:AH111"/>
    <mergeCell ref="AI106:AI111"/>
    <mergeCell ref="AA106:AA111"/>
    <mergeCell ref="T106:T111"/>
    <mergeCell ref="U106:U111"/>
    <mergeCell ref="AC106:AC111"/>
    <mergeCell ref="W106:W111"/>
    <mergeCell ref="X106:X111"/>
    <mergeCell ref="Y106:Y111"/>
    <mergeCell ref="Z106:Z111"/>
    <mergeCell ref="J106:J111"/>
    <mergeCell ref="K106:K111"/>
    <mergeCell ref="L106:L111"/>
    <mergeCell ref="M106:M111"/>
    <mergeCell ref="N106:N111"/>
    <mergeCell ref="O106:O111"/>
    <mergeCell ref="AT99:AT104"/>
    <mergeCell ref="AU99:AU104"/>
    <mergeCell ref="AV99:AV104"/>
    <mergeCell ref="AW99:AW104"/>
    <mergeCell ref="A106:A111"/>
    <mergeCell ref="B106:B111"/>
    <mergeCell ref="C106:C111"/>
    <mergeCell ref="D106:D111"/>
    <mergeCell ref="F106:F111"/>
    <mergeCell ref="G106:G111"/>
    <mergeCell ref="H106:H111"/>
    <mergeCell ref="I106:I111"/>
    <mergeCell ref="N99:N104"/>
    <mergeCell ref="O99:O104"/>
    <mergeCell ref="P106:P111"/>
    <mergeCell ref="Q106:Q111"/>
    <mergeCell ref="B105:BA105"/>
    <mergeCell ref="E106:E111"/>
    <mergeCell ref="AX99:AX104"/>
    <mergeCell ref="AY99:AY104"/>
    <mergeCell ref="Z99:Z104"/>
    <mergeCell ref="AA99:AA104"/>
    <mergeCell ref="R99:R104"/>
    <mergeCell ref="S99:S104"/>
    <mergeCell ref="T99:T104"/>
    <mergeCell ref="U99:U104"/>
    <mergeCell ref="X99:X104"/>
    <mergeCell ref="Y99:Y104"/>
    <mergeCell ref="AB99:AB104"/>
    <mergeCell ref="AC99:AC104"/>
    <mergeCell ref="P99:P104"/>
    <mergeCell ref="Q99:Q104"/>
    <mergeCell ref="AH99:AH104"/>
    <mergeCell ref="AI99:AI104"/>
    <mergeCell ref="AD99:AD104"/>
    <mergeCell ref="AE99:AE104"/>
    <mergeCell ref="AF99:AF104"/>
    <mergeCell ref="AG99:AG104"/>
    <mergeCell ref="AZ92:AZ97"/>
    <mergeCell ref="BA92:BA97"/>
    <mergeCell ref="V99:V104"/>
    <mergeCell ref="W99:W104"/>
    <mergeCell ref="AZ99:AZ104"/>
    <mergeCell ref="BA99:BA104"/>
    <mergeCell ref="AP99:AP104"/>
    <mergeCell ref="AQ99:AQ104"/>
    <mergeCell ref="AR99:AR104"/>
    <mergeCell ref="AS99:AS104"/>
    <mergeCell ref="L99:L104"/>
    <mergeCell ref="M99:M104"/>
    <mergeCell ref="AX92:AX97"/>
    <mergeCell ref="AY92:AY97"/>
    <mergeCell ref="AJ99:AJ104"/>
    <mergeCell ref="AK99:AK104"/>
    <mergeCell ref="AL99:AL104"/>
    <mergeCell ref="AM99:AM104"/>
    <mergeCell ref="B98:BA98"/>
    <mergeCell ref="AO99:AO104"/>
    <mergeCell ref="F99:F104"/>
    <mergeCell ref="G99:G104"/>
    <mergeCell ref="H99:H104"/>
    <mergeCell ref="I99:I104"/>
    <mergeCell ref="J99:J104"/>
    <mergeCell ref="K99:K104"/>
    <mergeCell ref="AL92:AL97"/>
    <mergeCell ref="AM92:AM97"/>
    <mergeCell ref="AN92:AN97"/>
    <mergeCell ref="AO92:AO97"/>
    <mergeCell ref="A99:A104"/>
    <mergeCell ref="B99:B104"/>
    <mergeCell ref="C99:C104"/>
    <mergeCell ref="D99:D104"/>
    <mergeCell ref="E99:E104"/>
    <mergeCell ref="AN99:AN104"/>
    <mergeCell ref="AP92:AP97"/>
    <mergeCell ref="AQ92:AQ97"/>
    <mergeCell ref="AV92:AV97"/>
    <mergeCell ref="AW92:AW97"/>
    <mergeCell ref="AT92:AT97"/>
    <mergeCell ref="AU92:AU97"/>
    <mergeCell ref="AR92:AR97"/>
    <mergeCell ref="AS92:AS97"/>
    <mergeCell ref="AZ85:AZ90"/>
    <mergeCell ref="BA85:BA90"/>
    <mergeCell ref="B91:BA91"/>
    <mergeCell ref="E92:E97"/>
    <mergeCell ref="F92:F97"/>
    <mergeCell ref="G92:G97"/>
    <mergeCell ref="AT85:AT90"/>
    <mergeCell ref="AU85:AU90"/>
    <mergeCell ref="AJ92:AJ97"/>
    <mergeCell ref="AK92:AK97"/>
    <mergeCell ref="A92:A97"/>
    <mergeCell ref="B92:B97"/>
    <mergeCell ref="C92:C97"/>
    <mergeCell ref="D92:D97"/>
    <mergeCell ref="L92:L97"/>
    <mergeCell ref="M92:M97"/>
    <mergeCell ref="H92:H97"/>
    <mergeCell ref="I92:I97"/>
    <mergeCell ref="N92:N97"/>
    <mergeCell ref="O92:O97"/>
    <mergeCell ref="AX85:AX90"/>
    <mergeCell ref="AY85:AY90"/>
    <mergeCell ref="T92:T97"/>
    <mergeCell ref="U92:U97"/>
    <mergeCell ref="Z92:Z97"/>
    <mergeCell ref="AA92:AA97"/>
    <mergeCell ref="AH92:AH97"/>
    <mergeCell ref="AI92:AI97"/>
    <mergeCell ref="AN85:AN90"/>
    <mergeCell ref="AO85:AO90"/>
    <mergeCell ref="P92:P97"/>
    <mergeCell ref="Q92:Q97"/>
    <mergeCell ref="R92:R97"/>
    <mergeCell ref="S92:S97"/>
    <mergeCell ref="AF92:AF97"/>
    <mergeCell ref="AG92:AG97"/>
    <mergeCell ref="AB92:AB97"/>
    <mergeCell ref="AC92:AC97"/>
    <mergeCell ref="AP85:AP90"/>
    <mergeCell ref="AQ85:AQ90"/>
    <mergeCell ref="AV85:AV90"/>
    <mergeCell ref="AW85:AW90"/>
    <mergeCell ref="AR85:AR90"/>
    <mergeCell ref="AS85:AS90"/>
    <mergeCell ref="AL85:AL90"/>
    <mergeCell ref="AM85:AM90"/>
    <mergeCell ref="J92:J97"/>
    <mergeCell ref="K92:K97"/>
    <mergeCell ref="AD92:AD97"/>
    <mergeCell ref="AE92:AE97"/>
    <mergeCell ref="X92:X97"/>
    <mergeCell ref="Y92:Y97"/>
    <mergeCell ref="V92:V97"/>
    <mergeCell ref="W92:W97"/>
    <mergeCell ref="AH85:AH90"/>
    <mergeCell ref="AI85:AI90"/>
    <mergeCell ref="AJ85:AJ90"/>
    <mergeCell ref="AK85:AK90"/>
    <mergeCell ref="AF85:AF90"/>
    <mergeCell ref="AG85:AG90"/>
    <mergeCell ref="X85:X90"/>
    <mergeCell ref="Y85:Y90"/>
    <mergeCell ref="Z85:Z90"/>
    <mergeCell ref="AA85:AA90"/>
    <mergeCell ref="AD85:AD90"/>
    <mergeCell ref="AE85:AE90"/>
    <mergeCell ref="AB85:AB90"/>
    <mergeCell ref="AC85:AC90"/>
    <mergeCell ref="N85:N90"/>
    <mergeCell ref="O85:O90"/>
    <mergeCell ref="P85:P90"/>
    <mergeCell ref="Q85:Q90"/>
    <mergeCell ref="R85:R90"/>
    <mergeCell ref="S85:S90"/>
    <mergeCell ref="V85:V90"/>
    <mergeCell ref="W85:W90"/>
    <mergeCell ref="F85:F90"/>
    <mergeCell ref="G85:G90"/>
    <mergeCell ref="H85:H90"/>
    <mergeCell ref="I85:I90"/>
    <mergeCell ref="T85:T90"/>
    <mergeCell ref="U85:U90"/>
    <mergeCell ref="J85:J90"/>
    <mergeCell ref="K85:K90"/>
    <mergeCell ref="L85:L90"/>
    <mergeCell ref="M85:M90"/>
    <mergeCell ref="AT78:AT83"/>
    <mergeCell ref="AU78:AU83"/>
    <mergeCell ref="AV78:AV83"/>
    <mergeCell ref="AW78:AW83"/>
    <mergeCell ref="B84:BA84"/>
    <mergeCell ref="O78:O83"/>
    <mergeCell ref="AB78:AB83"/>
    <mergeCell ref="AC78:AC83"/>
    <mergeCell ref="A85:A90"/>
    <mergeCell ref="B85:B90"/>
    <mergeCell ref="C85:C90"/>
    <mergeCell ref="D85:D90"/>
    <mergeCell ref="E85:E90"/>
    <mergeCell ref="N78:N83"/>
    <mergeCell ref="H78:H83"/>
    <mergeCell ref="I78:I83"/>
    <mergeCell ref="J78:J83"/>
    <mergeCell ref="K78:K83"/>
    <mergeCell ref="R78:R83"/>
    <mergeCell ref="S78:S83"/>
    <mergeCell ref="T78:T83"/>
    <mergeCell ref="U78:U83"/>
    <mergeCell ref="X78:X83"/>
    <mergeCell ref="Y78:Y83"/>
    <mergeCell ref="V78:V83"/>
    <mergeCell ref="W78:W83"/>
    <mergeCell ref="P78:P83"/>
    <mergeCell ref="Q78:Q83"/>
    <mergeCell ref="AH78:AH83"/>
    <mergeCell ref="AI78:AI83"/>
    <mergeCell ref="AD78:AD83"/>
    <mergeCell ref="AE78:AE83"/>
    <mergeCell ref="AF78:AF83"/>
    <mergeCell ref="AG78:AG83"/>
    <mergeCell ref="Z78:Z83"/>
    <mergeCell ref="AA78:AA83"/>
    <mergeCell ref="AZ78:AZ83"/>
    <mergeCell ref="BA78:BA83"/>
    <mergeCell ref="AP78:AP83"/>
    <mergeCell ref="AQ78:AQ83"/>
    <mergeCell ref="AR78:AR83"/>
    <mergeCell ref="AS78:AS83"/>
    <mergeCell ref="AX78:AX83"/>
    <mergeCell ref="AY78:AY83"/>
    <mergeCell ref="AX71:AX76"/>
    <mergeCell ref="AY71:AY76"/>
    <mergeCell ref="AJ78:AJ83"/>
    <mergeCell ref="AK78:AK83"/>
    <mergeCell ref="AL78:AL83"/>
    <mergeCell ref="AM78:AM83"/>
    <mergeCell ref="B77:BA77"/>
    <mergeCell ref="AO78:AO83"/>
    <mergeCell ref="AZ71:AZ76"/>
    <mergeCell ref="BA71:BA76"/>
    <mergeCell ref="L78:L83"/>
    <mergeCell ref="M78:M83"/>
    <mergeCell ref="AN71:AN76"/>
    <mergeCell ref="AO71:AO76"/>
    <mergeCell ref="A78:A83"/>
    <mergeCell ref="B78:B83"/>
    <mergeCell ref="C78:C83"/>
    <mergeCell ref="D78:D83"/>
    <mergeCell ref="E78:E83"/>
    <mergeCell ref="AN78:AN83"/>
    <mergeCell ref="F78:F83"/>
    <mergeCell ref="G78:G83"/>
    <mergeCell ref="AV71:AV76"/>
    <mergeCell ref="AW71:AW76"/>
    <mergeCell ref="AT71:AT76"/>
    <mergeCell ref="AU71:AU76"/>
    <mergeCell ref="AR71:AR76"/>
    <mergeCell ref="AS71:AS76"/>
    <mergeCell ref="AH71:AH76"/>
    <mergeCell ref="AI71:AI76"/>
    <mergeCell ref="AF71:AF76"/>
    <mergeCell ref="AG71:AG76"/>
    <mergeCell ref="AL71:AL76"/>
    <mergeCell ref="AM71:AM76"/>
    <mergeCell ref="AZ64:AZ69"/>
    <mergeCell ref="BA64:BA69"/>
    <mergeCell ref="B70:BA70"/>
    <mergeCell ref="E71:E76"/>
    <mergeCell ref="F71:F76"/>
    <mergeCell ref="G71:G76"/>
    <mergeCell ref="AT64:AT69"/>
    <mergeCell ref="AU64:AU69"/>
    <mergeCell ref="AJ71:AJ76"/>
    <mergeCell ref="AK71:AK76"/>
    <mergeCell ref="AX64:AX69"/>
    <mergeCell ref="AY64:AY69"/>
    <mergeCell ref="AV64:AV69"/>
    <mergeCell ref="AW64:AW69"/>
    <mergeCell ref="AR64:AR69"/>
    <mergeCell ref="AS64:AS69"/>
    <mergeCell ref="A71:A76"/>
    <mergeCell ref="B71:B76"/>
    <mergeCell ref="C71:C76"/>
    <mergeCell ref="D71:D76"/>
    <mergeCell ref="L71:L76"/>
    <mergeCell ref="M71:M76"/>
    <mergeCell ref="H71:H76"/>
    <mergeCell ref="I71:I76"/>
    <mergeCell ref="J71:J76"/>
    <mergeCell ref="K71:K76"/>
    <mergeCell ref="T71:T76"/>
    <mergeCell ref="U71:U76"/>
    <mergeCell ref="Z71:Z76"/>
    <mergeCell ref="AA71:AA76"/>
    <mergeCell ref="AB71:AB76"/>
    <mergeCell ref="AC71:AC76"/>
    <mergeCell ref="AP64:AP69"/>
    <mergeCell ref="AQ64:AQ69"/>
    <mergeCell ref="AN64:AN69"/>
    <mergeCell ref="AO64:AO69"/>
    <mergeCell ref="P71:P76"/>
    <mergeCell ref="Q71:Q76"/>
    <mergeCell ref="R71:R76"/>
    <mergeCell ref="S71:S76"/>
    <mergeCell ref="AP71:AP76"/>
    <mergeCell ref="AQ71:AQ76"/>
    <mergeCell ref="AD71:AD76"/>
    <mergeCell ref="AE71:AE76"/>
    <mergeCell ref="X71:X76"/>
    <mergeCell ref="Y71:Y76"/>
    <mergeCell ref="V71:V76"/>
    <mergeCell ref="W71:W76"/>
    <mergeCell ref="N71:N76"/>
    <mergeCell ref="O71:O76"/>
    <mergeCell ref="AH64:AH69"/>
    <mergeCell ref="AI64:AI69"/>
    <mergeCell ref="AJ64:AJ69"/>
    <mergeCell ref="AK64:AK69"/>
    <mergeCell ref="P64:P69"/>
    <mergeCell ref="Q64:Q69"/>
    <mergeCell ref="R64:R69"/>
    <mergeCell ref="S64:S69"/>
    <mergeCell ref="AL64:AL69"/>
    <mergeCell ref="AM64:AM69"/>
    <mergeCell ref="Z64:Z69"/>
    <mergeCell ref="AA64:AA69"/>
    <mergeCell ref="AB64:AB69"/>
    <mergeCell ref="AC64:AC69"/>
    <mergeCell ref="AD64:AD69"/>
    <mergeCell ref="AE64:AE69"/>
    <mergeCell ref="AF64:AF69"/>
    <mergeCell ref="AG64:AG69"/>
    <mergeCell ref="V64:V69"/>
    <mergeCell ref="W64:W69"/>
    <mergeCell ref="X64:X69"/>
    <mergeCell ref="Y64:Y69"/>
    <mergeCell ref="H64:H69"/>
    <mergeCell ref="I64:I69"/>
    <mergeCell ref="T64:T69"/>
    <mergeCell ref="U64:U69"/>
    <mergeCell ref="J64:J69"/>
    <mergeCell ref="K64:K69"/>
    <mergeCell ref="L64:L69"/>
    <mergeCell ref="M64:M69"/>
    <mergeCell ref="N64:N69"/>
    <mergeCell ref="O64:O69"/>
    <mergeCell ref="Z57:Z62"/>
    <mergeCell ref="AA57:AA62"/>
    <mergeCell ref="B63:BA63"/>
    <mergeCell ref="G64:G69"/>
    <mergeCell ref="AX57:AX62"/>
    <mergeCell ref="AY57:AY62"/>
    <mergeCell ref="A64:A69"/>
    <mergeCell ref="B64:B69"/>
    <mergeCell ref="C64:C69"/>
    <mergeCell ref="D64:D69"/>
    <mergeCell ref="E64:E69"/>
    <mergeCell ref="F64:F69"/>
    <mergeCell ref="AV57:AV62"/>
    <mergeCell ref="AW57:AW62"/>
    <mergeCell ref="N57:N62"/>
    <mergeCell ref="O57:O62"/>
    <mergeCell ref="AB57:AB62"/>
    <mergeCell ref="AC57:AC62"/>
    <mergeCell ref="R57:R62"/>
    <mergeCell ref="S57:S62"/>
    <mergeCell ref="X57:X62"/>
    <mergeCell ref="Y57:Y62"/>
    <mergeCell ref="AR57:AR62"/>
    <mergeCell ref="AS57:AS62"/>
    <mergeCell ref="AT57:AT62"/>
    <mergeCell ref="AU57:AU62"/>
    <mergeCell ref="P57:P62"/>
    <mergeCell ref="Q57:Q62"/>
    <mergeCell ref="AH57:AH62"/>
    <mergeCell ref="AI57:AI62"/>
    <mergeCell ref="AD57:AD62"/>
    <mergeCell ref="AE57:AE62"/>
    <mergeCell ref="AF57:AF62"/>
    <mergeCell ref="AG57:AG62"/>
    <mergeCell ref="T57:T62"/>
    <mergeCell ref="U57:U62"/>
    <mergeCell ref="AF50:AF55"/>
    <mergeCell ref="AG50:AG55"/>
    <mergeCell ref="X50:X55"/>
    <mergeCell ref="Y50:Y55"/>
    <mergeCell ref="AZ50:AZ55"/>
    <mergeCell ref="BA50:BA55"/>
    <mergeCell ref="V57:V62"/>
    <mergeCell ref="W57:W62"/>
    <mergeCell ref="AZ57:AZ62"/>
    <mergeCell ref="BA57:BA62"/>
    <mergeCell ref="AP57:AP62"/>
    <mergeCell ref="AQ57:AQ62"/>
    <mergeCell ref="AL50:AL55"/>
    <mergeCell ref="AM50:AM55"/>
    <mergeCell ref="L57:L62"/>
    <mergeCell ref="M57:M62"/>
    <mergeCell ref="AX50:AX55"/>
    <mergeCell ref="AY50:AY55"/>
    <mergeCell ref="AJ57:AJ62"/>
    <mergeCell ref="AK57:AK62"/>
    <mergeCell ref="AL57:AL62"/>
    <mergeCell ref="AM57:AM62"/>
    <mergeCell ref="B56:BA56"/>
    <mergeCell ref="AO57:AO62"/>
    <mergeCell ref="F57:F62"/>
    <mergeCell ref="G57:G62"/>
    <mergeCell ref="H57:H62"/>
    <mergeCell ref="I57:I62"/>
    <mergeCell ref="J57:J62"/>
    <mergeCell ref="K57:K62"/>
    <mergeCell ref="AN50:AN55"/>
    <mergeCell ref="AO50:AO55"/>
    <mergeCell ref="A57:A62"/>
    <mergeCell ref="B57:B62"/>
    <mergeCell ref="C57:C62"/>
    <mergeCell ref="D57:D62"/>
    <mergeCell ref="E57:E62"/>
    <mergeCell ref="AN57:AN62"/>
    <mergeCell ref="V50:V55"/>
    <mergeCell ref="W50:W55"/>
    <mergeCell ref="AP50:AP55"/>
    <mergeCell ref="AQ50:AQ55"/>
    <mergeCell ref="AV50:AV55"/>
    <mergeCell ref="AW50:AW55"/>
    <mergeCell ref="AT50:AT55"/>
    <mergeCell ref="AU50:AU55"/>
    <mergeCell ref="AR50:AR55"/>
    <mergeCell ref="AS50:AS55"/>
    <mergeCell ref="AJ50:AJ55"/>
    <mergeCell ref="AK50:AK55"/>
    <mergeCell ref="Z50:Z55"/>
    <mergeCell ref="AA50:AA55"/>
    <mergeCell ref="AH50:AH55"/>
    <mergeCell ref="AI50:AI55"/>
    <mergeCell ref="AD50:AD55"/>
    <mergeCell ref="AE50:AE55"/>
    <mergeCell ref="AZ43:AZ48"/>
    <mergeCell ref="BA43:BA48"/>
    <mergeCell ref="B49:BA49"/>
    <mergeCell ref="E50:E55"/>
    <mergeCell ref="F50:F55"/>
    <mergeCell ref="G50:G55"/>
    <mergeCell ref="AT43:AT48"/>
    <mergeCell ref="AU43:AU48"/>
    <mergeCell ref="AP43:AP48"/>
    <mergeCell ref="AQ43:AQ48"/>
    <mergeCell ref="N50:N55"/>
    <mergeCell ref="O50:O55"/>
    <mergeCell ref="A50:A55"/>
    <mergeCell ref="B50:B55"/>
    <mergeCell ref="C50:C55"/>
    <mergeCell ref="D50:D55"/>
    <mergeCell ref="H50:H55"/>
    <mergeCell ref="I50:I55"/>
    <mergeCell ref="J50:J55"/>
    <mergeCell ref="K50:K55"/>
    <mergeCell ref="AJ43:AJ48"/>
    <mergeCell ref="AK43:AK48"/>
    <mergeCell ref="AX43:AX48"/>
    <mergeCell ref="AY43:AY48"/>
    <mergeCell ref="L50:L55"/>
    <mergeCell ref="M50:M55"/>
    <mergeCell ref="T50:T55"/>
    <mergeCell ref="U50:U55"/>
    <mergeCell ref="P50:P55"/>
    <mergeCell ref="Q50:Q55"/>
    <mergeCell ref="AL43:AL48"/>
    <mergeCell ref="AM43:AM48"/>
    <mergeCell ref="R50:R55"/>
    <mergeCell ref="S50:S55"/>
    <mergeCell ref="AB50:AB55"/>
    <mergeCell ref="AC50:AC55"/>
    <mergeCell ref="AH43:AH48"/>
    <mergeCell ref="AI43:AI48"/>
    <mergeCell ref="R43:R48"/>
    <mergeCell ref="S43:S48"/>
    <mergeCell ref="AV43:AV48"/>
    <mergeCell ref="AW43:AW48"/>
    <mergeCell ref="AR43:AR48"/>
    <mergeCell ref="AS43:AS48"/>
    <mergeCell ref="AB43:AB48"/>
    <mergeCell ref="AC43:AC48"/>
    <mergeCell ref="AD43:AD48"/>
    <mergeCell ref="AE43:AE48"/>
    <mergeCell ref="AN43:AN48"/>
    <mergeCell ref="AO43:AO48"/>
    <mergeCell ref="AF43:AF48"/>
    <mergeCell ref="AG43:AG48"/>
    <mergeCell ref="V43:V48"/>
    <mergeCell ref="W43:W48"/>
    <mergeCell ref="X43:X48"/>
    <mergeCell ref="Y43:Y48"/>
    <mergeCell ref="Z43:Z48"/>
    <mergeCell ref="AA43:AA48"/>
    <mergeCell ref="T43:T48"/>
    <mergeCell ref="U43:U48"/>
    <mergeCell ref="J43:J48"/>
    <mergeCell ref="K43:K48"/>
    <mergeCell ref="L43:L48"/>
    <mergeCell ref="M43:M48"/>
    <mergeCell ref="N43:N48"/>
    <mergeCell ref="O43:O48"/>
    <mergeCell ref="P43:P48"/>
    <mergeCell ref="Q43:Q48"/>
    <mergeCell ref="B42:BA42"/>
    <mergeCell ref="A43:A48"/>
    <mergeCell ref="B43:B48"/>
    <mergeCell ref="C43:C48"/>
    <mergeCell ref="D43:D48"/>
    <mergeCell ref="E43:E48"/>
    <mergeCell ref="F43:F48"/>
    <mergeCell ref="G43:G48"/>
    <mergeCell ref="H43:H48"/>
    <mergeCell ref="I43:I48"/>
    <mergeCell ref="AV36:AV41"/>
    <mergeCell ref="AW36:AW41"/>
    <mergeCell ref="AL36:AL41"/>
    <mergeCell ref="AM36:AM41"/>
    <mergeCell ref="AT36:AT41"/>
    <mergeCell ref="AU36:AU41"/>
    <mergeCell ref="AN36:AN41"/>
    <mergeCell ref="AO36:AO41"/>
    <mergeCell ref="P36:P41"/>
    <mergeCell ref="Q36:Q41"/>
    <mergeCell ref="AZ36:AZ41"/>
    <mergeCell ref="BA36:BA41"/>
    <mergeCell ref="AP36:AP41"/>
    <mergeCell ref="AQ36:AQ41"/>
    <mergeCell ref="AR36:AR41"/>
    <mergeCell ref="AS36:AS41"/>
    <mergeCell ref="AX36:AX41"/>
    <mergeCell ref="AY36:AY41"/>
    <mergeCell ref="J36:J41"/>
    <mergeCell ref="K36:K41"/>
    <mergeCell ref="N36:N41"/>
    <mergeCell ref="O36:O41"/>
    <mergeCell ref="AD36:AD41"/>
    <mergeCell ref="AE36:AE41"/>
    <mergeCell ref="X36:X41"/>
    <mergeCell ref="Y36:Y41"/>
    <mergeCell ref="AB36:AB41"/>
    <mergeCell ref="AC36:AC41"/>
    <mergeCell ref="AM33:AM34"/>
    <mergeCell ref="AN33:AN34"/>
    <mergeCell ref="AO33:AO34"/>
    <mergeCell ref="AP33:AP34"/>
    <mergeCell ref="F36:F41"/>
    <mergeCell ref="G36:G41"/>
    <mergeCell ref="H36:H41"/>
    <mergeCell ref="I36:I41"/>
    <mergeCell ref="L36:L41"/>
    <mergeCell ref="M36:M41"/>
    <mergeCell ref="AY33:AY34"/>
    <mergeCell ref="AZ33:AZ34"/>
    <mergeCell ref="AI33:AI34"/>
    <mergeCell ref="AJ33:AJ34"/>
    <mergeCell ref="AU33:AU34"/>
    <mergeCell ref="AV33:AV34"/>
    <mergeCell ref="AW33:AW34"/>
    <mergeCell ref="AX33:AX34"/>
    <mergeCell ref="AK33:AK34"/>
    <mergeCell ref="AL33:AL34"/>
    <mergeCell ref="R36:R41"/>
    <mergeCell ref="S36:S41"/>
    <mergeCell ref="T36:T41"/>
    <mergeCell ref="U36:U41"/>
    <mergeCell ref="AJ36:AJ41"/>
    <mergeCell ref="AK36:AK41"/>
    <mergeCell ref="Z36:Z41"/>
    <mergeCell ref="AA36:AA41"/>
    <mergeCell ref="AF36:AF41"/>
    <mergeCell ref="AG36:AG41"/>
    <mergeCell ref="AQ33:AQ34"/>
    <mergeCell ref="AR33:AR34"/>
    <mergeCell ref="AS33:AS34"/>
    <mergeCell ref="AT33:AT34"/>
    <mergeCell ref="V36:V41"/>
    <mergeCell ref="W36:W41"/>
    <mergeCell ref="AH36:AH41"/>
    <mergeCell ref="AI36:AI41"/>
    <mergeCell ref="AG33:AG34"/>
    <mergeCell ref="AH33:AH34"/>
    <mergeCell ref="Y33:Y34"/>
    <mergeCell ref="Z33:Z34"/>
    <mergeCell ref="AA33:AA34"/>
    <mergeCell ref="AB33:AB34"/>
    <mergeCell ref="BA33:BA34"/>
    <mergeCell ref="A36:A41"/>
    <mergeCell ref="B36:B41"/>
    <mergeCell ref="C36:C41"/>
    <mergeCell ref="D36:D41"/>
    <mergeCell ref="E36:E41"/>
    <mergeCell ref="I33:I34"/>
    <mergeCell ref="J33:J34"/>
    <mergeCell ref="W33:W34"/>
    <mergeCell ref="X33:X34"/>
    <mergeCell ref="M33:M34"/>
    <mergeCell ref="N33:N34"/>
    <mergeCell ref="O33:O34"/>
    <mergeCell ref="P33:P34"/>
    <mergeCell ref="S33:S34"/>
    <mergeCell ref="T33:T34"/>
    <mergeCell ref="K33:K34"/>
    <mergeCell ref="L33:L34"/>
    <mergeCell ref="A33:A34"/>
    <mergeCell ref="B33:B34"/>
    <mergeCell ref="C33:C34"/>
    <mergeCell ref="D33:D34"/>
    <mergeCell ref="E33:E34"/>
    <mergeCell ref="F33:F34"/>
    <mergeCell ref="G33:G34"/>
    <mergeCell ref="H33:H34"/>
    <mergeCell ref="AN30:AN31"/>
    <mergeCell ref="AO30:AO31"/>
    <mergeCell ref="AH30:AH31"/>
    <mergeCell ref="AI30:AI31"/>
    <mergeCell ref="AL30:AL31"/>
    <mergeCell ref="AM30:AM31"/>
    <mergeCell ref="AJ30:AJ31"/>
    <mergeCell ref="AK30:AK31"/>
    <mergeCell ref="AU30:AU31"/>
    <mergeCell ref="AX30:AX31"/>
    <mergeCell ref="AY30:AY31"/>
    <mergeCell ref="N30:N31"/>
    <mergeCell ref="O30:O31"/>
    <mergeCell ref="AD30:AD31"/>
    <mergeCell ref="AE30:AE31"/>
    <mergeCell ref="X30:X31"/>
    <mergeCell ref="Y30:Y31"/>
    <mergeCell ref="Z30:Z31"/>
    <mergeCell ref="V33:V34"/>
    <mergeCell ref="AC33:AC34"/>
    <mergeCell ref="AD33:AD34"/>
    <mergeCell ref="AZ30:AZ31"/>
    <mergeCell ref="BA30:BA31"/>
    <mergeCell ref="AP30:AP31"/>
    <mergeCell ref="AQ30:AQ31"/>
    <mergeCell ref="AR30:AR31"/>
    <mergeCell ref="AS30:AS31"/>
    <mergeCell ref="AT30:AT31"/>
    <mergeCell ref="AV30:AV31"/>
    <mergeCell ref="AW30:AW31"/>
    <mergeCell ref="AU27:AU28"/>
    <mergeCell ref="AV27:AV28"/>
    <mergeCell ref="AW27:AW28"/>
    <mergeCell ref="Q33:Q34"/>
    <mergeCell ref="R33:R34"/>
    <mergeCell ref="AE33:AE34"/>
    <mergeCell ref="AF33:AF34"/>
    <mergeCell ref="U33:U34"/>
    <mergeCell ref="J30:J31"/>
    <mergeCell ref="K30:K31"/>
    <mergeCell ref="F30:F31"/>
    <mergeCell ref="G30:G31"/>
    <mergeCell ref="H30:H31"/>
    <mergeCell ref="I30:I31"/>
    <mergeCell ref="AL27:AL28"/>
    <mergeCell ref="AM27:AM28"/>
    <mergeCell ref="AN27:AN28"/>
    <mergeCell ref="AO27:AO28"/>
    <mergeCell ref="AP27:AP28"/>
    <mergeCell ref="L30:L31"/>
    <mergeCell ref="M30:M31"/>
    <mergeCell ref="AA30:AA31"/>
    <mergeCell ref="AB30:AB31"/>
    <mergeCell ref="AC30:AC31"/>
    <mergeCell ref="AF30:AF31"/>
    <mergeCell ref="AG30:AG31"/>
    <mergeCell ref="AY27:AY28"/>
    <mergeCell ref="AZ27:AZ28"/>
    <mergeCell ref="AG27:AG28"/>
    <mergeCell ref="AH27:AH28"/>
    <mergeCell ref="AI27:AI28"/>
    <mergeCell ref="AJ27:AJ28"/>
    <mergeCell ref="AX27:AX28"/>
    <mergeCell ref="AK27:AK28"/>
    <mergeCell ref="AS27:AS28"/>
    <mergeCell ref="AT27:AT28"/>
    <mergeCell ref="P30:P31"/>
    <mergeCell ref="Q30:Q31"/>
    <mergeCell ref="V30:V31"/>
    <mergeCell ref="W30:W31"/>
    <mergeCell ref="R30:R31"/>
    <mergeCell ref="S30:S31"/>
    <mergeCell ref="T30:T31"/>
    <mergeCell ref="U30:U31"/>
    <mergeCell ref="AA27:AA28"/>
    <mergeCell ref="AB27:AB28"/>
    <mergeCell ref="BA27:BA28"/>
    <mergeCell ref="A30:A31"/>
    <mergeCell ref="B30:B31"/>
    <mergeCell ref="C30:C31"/>
    <mergeCell ref="D30:D31"/>
    <mergeCell ref="E30:E31"/>
    <mergeCell ref="AQ27:AQ28"/>
    <mergeCell ref="AR27:AR28"/>
    <mergeCell ref="I27:I28"/>
    <mergeCell ref="J27:J28"/>
    <mergeCell ref="W27:W28"/>
    <mergeCell ref="X27:X28"/>
    <mergeCell ref="M27:M28"/>
    <mergeCell ref="N27:N28"/>
    <mergeCell ref="O27:O28"/>
    <mergeCell ref="P27:P28"/>
    <mergeCell ref="U27:U28"/>
    <mergeCell ref="V27:V28"/>
    <mergeCell ref="K27:K28"/>
    <mergeCell ref="L27:L28"/>
    <mergeCell ref="Q27:Q28"/>
    <mergeCell ref="R27:R28"/>
    <mergeCell ref="AE27:AE28"/>
    <mergeCell ref="AF27:AF28"/>
    <mergeCell ref="AC27:AC28"/>
    <mergeCell ref="AD27:AD28"/>
    <mergeCell ref="Y27:Y28"/>
    <mergeCell ref="Z27:Z28"/>
    <mergeCell ref="A27:A28"/>
    <mergeCell ref="B27:B28"/>
    <mergeCell ref="C27:C28"/>
    <mergeCell ref="D27:D28"/>
    <mergeCell ref="S27:S28"/>
    <mergeCell ref="T27:T28"/>
    <mergeCell ref="E27:E28"/>
    <mergeCell ref="F27:F28"/>
    <mergeCell ref="G27:G28"/>
    <mergeCell ref="H27:H28"/>
    <mergeCell ref="AY24:AY25"/>
    <mergeCell ref="AT24:AT25"/>
    <mergeCell ref="AU24:AU25"/>
    <mergeCell ref="AV24:AV25"/>
    <mergeCell ref="AN24:AN25"/>
    <mergeCell ref="AO24:AO25"/>
    <mergeCell ref="R24:R25"/>
    <mergeCell ref="S24:S25"/>
    <mergeCell ref="T24:T25"/>
    <mergeCell ref="U24:U25"/>
    <mergeCell ref="BA24:BA25"/>
    <mergeCell ref="AP24:AP25"/>
    <mergeCell ref="AQ24:AQ25"/>
    <mergeCell ref="AR24:AR25"/>
    <mergeCell ref="AS24:AS25"/>
    <mergeCell ref="AX24:AX25"/>
    <mergeCell ref="L24:L25"/>
    <mergeCell ref="M24:M25"/>
    <mergeCell ref="N24:N25"/>
    <mergeCell ref="O24:O25"/>
    <mergeCell ref="P24:P25"/>
    <mergeCell ref="Q24:Q25"/>
    <mergeCell ref="F24:F25"/>
    <mergeCell ref="G24:G25"/>
    <mergeCell ref="H24:H25"/>
    <mergeCell ref="I24:I25"/>
    <mergeCell ref="AJ24:AJ25"/>
    <mergeCell ref="AK24:AK25"/>
    <mergeCell ref="Z24:Z25"/>
    <mergeCell ref="AA24:AA25"/>
    <mergeCell ref="AF24:AF25"/>
    <mergeCell ref="AG24:AG25"/>
    <mergeCell ref="J24:J25"/>
    <mergeCell ref="K24:K25"/>
    <mergeCell ref="AW21:AW22"/>
    <mergeCell ref="AX21:AX22"/>
    <mergeCell ref="AU21:AU22"/>
    <mergeCell ref="AV21:AV22"/>
    <mergeCell ref="AK21:AK22"/>
    <mergeCell ref="AL21:AL22"/>
    <mergeCell ref="AM21:AM22"/>
    <mergeCell ref="AN21:AN22"/>
    <mergeCell ref="AC21:AC22"/>
    <mergeCell ref="AD21:AD22"/>
    <mergeCell ref="AD24:AD25"/>
    <mergeCell ref="AI24:AI25"/>
    <mergeCell ref="AE24:AE25"/>
    <mergeCell ref="AG21:AG22"/>
    <mergeCell ref="AH21:AH22"/>
    <mergeCell ref="AE21:AE22"/>
    <mergeCell ref="AF21:AF22"/>
    <mergeCell ref="AH24:AH25"/>
    <mergeCell ref="V24:V25"/>
    <mergeCell ref="W24:W25"/>
    <mergeCell ref="X24:X25"/>
    <mergeCell ref="Y24:Y25"/>
    <mergeCell ref="AZ24:AZ25"/>
    <mergeCell ref="AL24:AL25"/>
    <mergeCell ref="AM24:AM25"/>
    <mergeCell ref="AW24:AW25"/>
    <mergeCell ref="AB24:AB25"/>
    <mergeCell ref="AC24:AC25"/>
    <mergeCell ref="AQ21:AQ22"/>
    <mergeCell ref="AR21:AR22"/>
    <mergeCell ref="AS21:AS22"/>
    <mergeCell ref="AT21:AT22"/>
    <mergeCell ref="AY21:AY22"/>
    <mergeCell ref="AZ21:AZ22"/>
    <mergeCell ref="AO21:AO22"/>
    <mergeCell ref="AP21:AP22"/>
    <mergeCell ref="AI21:AI22"/>
    <mergeCell ref="AJ21:AJ22"/>
    <mergeCell ref="BA21:BA22"/>
    <mergeCell ref="A24:A25"/>
    <mergeCell ref="B24:B25"/>
    <mergeCell ref="C24:C25"/>
    <mergeCell ref="D24:D25"/>
    <mergeCell ref="E24:E25"/>
    <mergeCell ref="Y21:Y22"/>
    <mergeCell ref="Z21:Z22"/>
    <mergeCell ref="AA21:AA22"/>
    <mergeCell ref="AB21:AB22"/>
    <mergeCell ref="W21:W22"/>
    <mergeCell ref="X21:X22"/>
    <mergeCell ref="U21:U22"/>
    <mergeCell ref="V21:V22"/>
    <mergeCell ref="Q21:Q22"/>
    <mergeCell ref="R21:R22"/>
    <mergeCell ref="S21:S22"/>
    <mergeCell ref="T21:T22"/>
    <mergeCell ref="A21:A22"/>
    <mergeCell ref="B21:B22"/>
    <mergeCell ref="C21:C22"/>
    <mergeCell ref="D21:D22"/>
    <mergeCell ref="AV18:AV19"/>
    <mergeCell ref="AW18:AW19"/>
    <mergeCell ref="M21:M22"/>
    <mergeCell ref="N21:N22"/>
    <mergeCell ref="O21:O22"/>
    <mergeCell ref="P21:P22"/>
    <mergeCell ref="AZ18:AZ19"/>
    <mergeCell ref="BA18:BA19"/>
    <mergeCell ref="AP18:AP19"/>
    <mergeCell ref="AQ18:AQ19"/>
    <mergeCell ref="AR18:AR19"/>
    <mergeCell ref="AS18:AS19"/>
    <mergeCell ref="AT18:AT19"/>
    <mergeCell ref="AU18:AU19"/>
    <mergeCell ref="AX18:AX19"/>
    <mergeCell ref="AY18:AY19"/>
    <mergeCell ref="Z18:Z19"/>
    <mergeCell ref="AA18:AA19"/>
    <mergeCell ref="E21:E22"/>
    <mergeCell ref="F21:F22"/>
    <mergeCell ref="G21:G22"/>
    <mergeCell ref="H21:H22"/>
    <mergeCell ref="I21:I22"/>
    <mergeCell ref="J21:J22"/>
    <mergeCell ref="K21:K22"/>
    <mergeCell ref="L21:L22"/>
    <mergeCell ref="AF18:AF19"/>
    <mergeCell ref="AG18:AG19"/>
    <mergeCell ref="AL18:AL19"/>
    <mergeCell ref="AM18:AM19"/>
    <mergeCell ref="AH18:AH19"/>
    <mergeCell ref="AI18:AI19"/>
    <mergeCell ref="AJ18:AJ19"/>
    <mergeCell ref="AK18:AK19"/>
    <mergeCell ref="L18:L19"/>
    <mergeCell ref="M18:M19"/>
    <mergeCell ref="N18:N19"/>
    <mergeCell ref="O18:O19"/>
    <mergeCell ref="AB18:AB19"/>
    <mergeCell ref="AC18:AC19"/>
    <mergeCell ref="R18:R19"/>
    <mergeCell ref="S18:S19"/>
    <mergeCell ref="T18:T19"/>
    <mergeCell ref="U18:U19"/>
    <mergeCell ref="F18:F19"/>
    <mergeCell ref="G18:G19"/>
    <mergeCell ref="H18:H19"/>
    <mergeCell ref="I18:I19"/>
    <mergeCell ref="J18:J19"/>
    <mergeCell ref="K18:K19"/>
    <mergeCell ref="P18:P19"/>
    <mergeCell ref="Q18:Q19"/>
    <mergeCell ref="V18:V19"/>
    <mergeCell ref="W18:W19"/>
    <mergeCell ref="AN18:AN19"/>
    <mergeCell ref="AO18:AO19"/>
    <mergeCell ref="X18:X19"/>
    <mergeCell ref="Y18:Y19"/>
    <mergeCell ref="AD18:AD19"/>
    <mergeCell ref="AE18:AE19"/>
    <mergeCell ref="AY15:AY16"/>
    <mergeCell ref="AZ15:AZ16"/>
    <mergeCell ref="AO15:AO16"/>
    <mergeCell ref="AP15:AP16"/>
    <mergeCell ref="AS15:AS16"/>
    <mergeCell ref="AT15:AT16"/>
    <mergeCell ref="AW15:AW16"/>
    <mergeCell ref="AX15:AX16"/>
    <mergeCell ref="AU15:AU16"/>
    <mergeCell ref="AV15:AV16"/>
    <mergeCell ref="BA15:BA16"/>
    <mergeCell ref="A18:A19"/>
    <mergeCell ref="B18:B19"/>
    <mergeCell ref="C18:C19"/>
    <mergeCell ref="D18:D19"/>
    <mergeCell ref="E18:E19"/>
    <mergeCell ref="AQ15:AQ16"/>
    <mergeCell ref="AR15:AR16"/>
    <mergeCell ref="AE15:AE16"/>
    <mergeCell ref="AF15:AF16"/>
    <mergeCell ref="AM15:AM16"/>
    <mergeCell ref="AN15:AN16"/>
    <mergeCell ref="AI15:AI16"/>
    <mergeCell ref="AJ15:AJ16"/>
    <mergeCell ref="AK15:AK16"/>
    <mergeCell ref="AL15:AL16"/>
    <mergeCell ref="AG15:AG16"/>
    <mergeCell ref="AH15:AH16"/>
    <mergeCell ref="AA15:AA16"/>
    <mergeCell ref="AB15:AB16"/>
    <mergeCell ref="AC15:AC16"/>
    <mergeCell ref="AD15:AD16"/>
    <mergeCell ref="O15:O16"/>
    <mergeCell ref="P15:P16"/>
    <mergeCell ref="Q15:Q16"/>
    <mergeCell ref="R15:R16"/>
    <mergeCell ref="Y15:Y16"/>
    <mergeCell ref="Z15:Z16"/>
    <mergeCell ref="S15:S16"/>
    <mergeCell ref="T15:T16"/>
    <mergeCell ref="W15:W16"/>
    <mergeCell ref="X15:X16"/>
    <mergeCell ref="E15:E16"/>
    <mergeCell ref="F15:F16"/>
    <mergeCell ref="I15:I16"/>
    <mergeCell ref="J15:J16"/>
    <mergeCell ref="U15:U16"/>
    <mergeCell ref="V15:V16"/>
    <mergeCell ref="K15:K16"/>
    <mergeCell ref="L15:L16"/>
    <mergeCell ref="M15:M16"/>
    <mergeCell ref="N15:N16"/>
    <mergeCell ref="AI12:AI13"/>
    <mergeCell ref="AJ12:AJ13"/>
    <mergeCell ref="AK12:AK13"/>
    <mergeCell ref="AL12:AL13"/>
    <mergeCell ref="A15:A16"/>
    <mergeCell ref="B15:B16"/>
    <mergeCell ref="C15:C16"/>
    <mergeCell ref="D15:D16"/>
    <mergeCell ref="G15:G16"/>
    <mergeCell ref="H15:H16"/>
    <mergeCell ref="AG12:AG13"/>
    <mergeCell ref="AH12:AH13"/>
    <mergeCell ref="BA12:BA13"/>
    <mergeCell ref="B14:BA14"/>
    <mergeCell ref="AQ12:AQ13"/>
    <mergeCell ref="AR12:AR13"/>
    <mergeCell ref="AS12:AS13"/>
    <mergeCell ref="AT12:AT13"/>
    <mergeCell ref="R12:R13"/>
    <mergeCell ref="S12:S13"/>
    <mergeCell ref="AE12:AE13"/>
    <mergeCell ref="AF12:AF13"/>
    <mergeCell ref="T12:T13"/>
    <mergeCell ref="Y12:Y13"/>
    <mergeCell ref="Z12:Z13"/>
    <mergeCell ref="AA12:AA13"/>
    <mergeCell ref="AB12:AB13"/>
    <mergeCell ref="W12:W13"/>
    <mergeCell ref="A12:A13"/>
    <mergeCell ref="B12:B13"/>
    <mergeCell ref="C12:C13"/>
    <mergeCell ref="D12:D13"/>
    <mergeCell ref="J12:J13"/>
    <mergeCell ref="K12:K13"/>
    <mergeCell ref="I12:I13"/>
    <mergeCell ref="E12:E13"/>
    <mergeCell ref="F12:F13"/>
    <mergeCell ref="G12:G13"/>
    <mergeCell ref="AY12:AY13"/>
    <mergeCell ref="AZ12:AZ13"/>
    <mergeCell ref="AM12:AM13"/>
    <mergeCell ref="AN12:AN13"/>
    <mergeCell ref="AW12:AW13"/>
    <mergeCell ref="AX12:AX13"/>
    <mergeCell ref="AO12:AO13"/>
    <mergeCell ref="AP12:AP13"/>
    <mergeCell ref="AU12:AU13"/>
    <mergeCell ref="AV12:AV13"/>
    <mergeCell ref="M12:M13"/>
    <mergeCell ref="N12:N13"/>
    <mergeCell ref="O12:O13"/>
    <mergeCell ref="P12:P13"/>
    <mergeCell ref="AC12:AC13"/>
    <mergeCell ref="AD12:AD13"/>
    <mergeCell ref="U12:U13"/>
    <mergeCell ref="V12:V13"/>
    <mergeCell ref="X12:X13"/>
    <mergeCell ref="AF10:AF11"/>
    <mergeCell ref="AG10:AG11"/>
    <mergeCell ref="AN10:AN11"/>
    <mergeCell ref="AH10:AH11"/>
    <mergeCell ref="AJ10:AJ11"/>
    <mergeCell ref="AK10:AK11"/>
    <mergeCell ref="AZ10:AZ11"/>
    <mergeCell ref="AS10:AS11"/>
    <mergeCell ref="AL10:AL11"/>
    <mergeCell ref="AM10:AM11"/>
    <mergeCell ref="AP10:AP11"/>
    <mergeCell ref="AA10:AA11"/>
    <mergeCell ref="AQ10:AQ11"/>
    <mergeCell ref="AR10:AR11"/>
    <mergeCell ref="AO10:AO11"/>
    <mergeCell ref="AE10:AE11"/>
    <mergeCell ref="H12:H13"/>
    <mergeCell ref="L12:L13"/>
    <mergeCell ref="Y10:Y11"/>
    <mergeCell ref="P10:P11"/>
    <mergeCell ref="W10:W11"/>
    <mergeCell ref="X10:X11"/>
    <mergeCell ref="Q12:Q13"/>
    <mergeCell ref="U10:U11"/>
    <mergeCell ref="V10:V11"/>
    <mergeCell ref="R10:R11"/>
    <mergeCell ref="AB10:AB11"/>
    <mergeCell ref="S10:S11"/>
    <mergeCell ref="BA10:BA11"/>
    <mergeCell ref="AT10:AT11"/>
    <mergeCell ref="AU10:AU11"/>
    <mergeCell ref="AV10:AV11"/>
    <mergeCell ref="AW10:AW11"/>
    <mergeCell ref="AX10:AX11"/>
    <mergeCell ref="AI10:AI11"/>
    <mergeCell ref="AY10:AY11"/>
    <mergeCell ref="A10:A11"/>
    <mergeCell ref="B10:B11"/>
    <mergeCell ref="C10:C11"/>
    <mergeCell ref="D10:D11"/>
    <mergeCell ref="Z10:Z11"/>
    <mergeCell ref="J10:J11"/>
    <mergeCell ref="K10:K11"/>
    <mergeCell ref="I10:I11"/>
    <mergeCell ref="T10:T11"/>
    <mergeCell ref="O10:O11"/>
    <mergeCell ref="AH8:AH9"/>
    <mergeCell ref="AP8:AP9"/>
    <mergeCell ref="AQ8:AQ9"/>
    <mergeCell ref="AR8:AR9"/>
    <mergeCell ref="AF8:AF9"/>
    <mergeCell ref="AG8:AG9"/>
    <mergeCell ref="AN8:AN9"/>
    <mergeCell ref="AO8:AO9"/>
    <mergeCell ref="AM8:AM9"/>
    <mergeCell ref="E10:E11"/>
    <mergeCell ref="F10:F11"/>
    <mergeCell ref="G10:G11"/>
    <mergeCell ref="H10:H11"/>
    <mergeCell ref="AC10:AC11"/>
    <mergeCell ref="AD10:AD11"/>
    <mergeCell ref="L10:L11"/>
    <mergeCell ref="M10:M11"/>
    <mergeCell ref="N10:N11"/>
    <mergeCell ref="Q10:Q11"/>
    <mergeCell ref="W8:W9"/>
    <mergeCell ref="X8:X9"/>
    <mergeCell ref="BA8:BA9"/>
    <mergeCell ref="AT8:AT9"/>
    <mergeCell ref="AU8:AU9"/>
    <mergeCell ref="AV8:AV9"/>
    <mergeCell ref="AW8:AW9"/>
    <mergeCell ref="AX8:AX9"/>
    <mergeCell ref="AJ8:AJ9"/>
    <mergeCell ref="AL8:AL9"/>
    <mergeCell ref="A8:A9"/>
    <mergeCell ref="B8:B9"/>
    <mergeCell ref="C8:C9"/>
    <mergeCell ref="D8:D9"/>
    <mergeCell ref="K8:K9"/>
    <mergeCell ref="AY8:AY9"/>
    <mergeCell ref="AS8:AS9"/>
    <mergeCell ref="M8:M9"/>
    <mergeCell ref="R8:R9"/>
    <mergeCell ref="S8:S9"/>
    <mergeCell ref="AZ8:AZ9"/>
    <mergeCell ref="Z8:Z9"/>
    <mergeCell ref="AA8:AA9"/>
    <mergeCell ref="AB8:AB9"/>
    <mergeCell ref="AC8:AC9"/>
    <mergeCell ref="Y8:Y9"/>
    <mergeCell ref="AK8:AK9"/>
    <mergeCell ref="AI8:AI9"/>
    <mergeCell ref="AD8:AD9"/>
    <mergeCell ref="AE8:AE9"/>
    <mergeCell ref="L8:L9"/>
    <mergeCell ref="N8:N9"/>
    <mergeCell ref="O8:O9"/>
    <mergeCell ref="P8:P9"/>
    <mergeCell ref="Q8:Q9"/>
    <mergeCell ref="V8:V9"/>
    <mergeCell ref="T8:T9"/>
    <mergeCell ref="U8:U9"/>
    <mergeCell ref="AR6:AR7"/>
    <mergeCell ref="AS6:AS7"/>
    <mergeCell ref="AL6:AL7"/>
    <mergeCell ref="AM6:AM7"/>
    <mergeCell ref="AP6:AP7"/>
    <mergeCell ref="AN6:AN7"/>
    <mergeCell ref="AO6:AO7"/>
    <mergeCell ref="AQ6:AQ7"/>
    <mergeCell ref="J8:J9"/>
    <mergeCell ref="E8:E9"/>
    <mergeCell ref="F8:F9"/>
    <mergeCell ref="G8:G9"/>
    <mergeCell ref="H8:H9"/>
    <mergeCell ref="I8:I9"/>
    <mergeCell ref="BA6:BA7"/>
    <mergeCell ref="AT6:AT7"/>
    <mergeCell ref="AU6:AU7"/>
    <mergeCell ref="AV6:AV7"/>
    <mergeCell ref="AW6:AW7"/>
    <mergeCell ref="AX6:AX7"/>
    <mergeCell ref="AY6:AY7"/>
    <mergeCell ref="AZ6:AZ7"/>
    <mergeCell ref="U6:U7"/>
    <mergeCell ref="V6:V7"/>
    <mergeCell ref="AE6:AE7"/>
    <mergeCell ref="AB6:AB7"/>
    <mergeCell ref="AJ6:AJ7"/>
    <mergeCell ref="AK6:AK7"/>
    <mergeCell ref="AH6:AH7"/>
    <mergeCell ref="AI6:AI7"/>
    <mergeCell ref="AF6:AF7"/>
    <mergeCell ref="AG6:AG7"/>
    <mergeCell ref="N6:N7"/>
    <mergeCell ref="O6:O7"/>
    <mergeCell ref="I6:I7"/>
    <mergeCell ref="J6:J7"/>
    <mergeCell ref="S6:S7"/>
    <mergeCell ref="T6:T7"/>
    <mergeCell ref="K6:K7"/>
    <mergeCell ref="L6:L7"/>
    <mergeCell ref="M6:M7"/>
    <mergeCell ref="A6:A7"/>
    <mergeCell ref="B6:B7"/>
    <mergeCell ref="C6:C7"/>
    <mergeCell ref="D6:D7"/>
    <mergeCell ref="P6:P7"/>
    <mergeCell ref="Q6:Q7"/>
    <mergeCell ref="E6:E7"/>
    <mergeCell ref="F6:F7"/>
    <mergeCell ref="G6:G7"/>
    <mergeCell ref="H6:H7"/>
    <mergeCell ref="AA6:AA7"/>
    <mergeCell ref="AD6:AD7"/>
    <mergeCell ref="Z6:Z7"/>
    <mergeCell ref="W6:W7"/>
    <mergeCell ref="X6:X7"/>
    <mergeCell ref="Y6:Y7"/>
    <mergeCell ref="AC6:AC7"/>
    <mergeCell ref="AF3:AF4"/>
    <mergeCell ref="AA3:AA4"/>
    <mergeCell ref="AB3:AE3"/>
    <mergeCell ref="S3:S4"/>
    <mergeCell ref="T3:V3"/>
    <mergeCell ref="W3:W4"/>
    <mergeCell ref="X3:Z3"/>
    <mergeCell ref="AG3:AI3"/>
    <mergeCell ref="AT3:AV3"/>
    <mergeCell ref="AW3:AW4"/>
    <mergeCell ref="AX3:BA3"/>
    <mergeCell ref="AJ3:AJ4"/>
    <mergeCell ref="AK3:AN3"/>
    <mergeCell ref="AO3:AR3"/>
    <mergeCell ref="AS3:AS4"/>
    <mergeCell ref="A2:Q2"/>
    <mergeCell ref="A3:A5"/>
    <mergeCell ref="B3:E3"/>
    <mergeCell ref="F3:F4"/>
    <mergeCell ref="G3:I3"/>
    <mergeCell ref="J3:J4"/>
    <mergeCell ref="K3:M3"/>
    <mergeCell ref="O3:R3"/>
  </mergeCells>
  <phoneticPr fontId="0" type="noConversion"/>
  <pageMargins left="0.26" right="0.28000000000000003" top="0.98425196850393704" bottom="0.98425196850393704" header="0" footer="0"/>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sheetPr>
    <outlinePr summaryRight="0"/>
  </sheetPr>
  <dimension ref="A1:CV101"/>
  <sheetViews>
    <sheetView showZeros="0" tabSelected="1" zoomScaleNormal="110" zoomScaleSheetLayoutView="110" workbookViewId="0">
      <selection activeCell="U106" sqref="U106"/>
    </sheetView>
  </sheetViews>
  <sheetFormatPr defaultColWidth="14.6640625" defaultRowHeight="14.25" customHeight="1"/>
  <cols>
    <col min="1" max="1" width="11.6640625" style="57" customWidth="1"/>
    <col min="2" max="2" width="33.83203125" style="57" customWidth="1"/>
    <col min="3" max="3" width="5.6640625" style="57" customWidth="1"/>
    <col min="4" max="4" width="4.33203125" style="57" customWidth="1"/>
    <col min="5" max="6" width="6" style="57" customWidth="1"/>
    <col min="7" max="7" width="7.1640625" style="57" customWidth="1"/>
    <col min="8" max="8" width="7.33203125" style="57" customWidth="1"/>
    <col min="9" max="9" width="5.5" style="57" customWidth="1"/>
    <col min="10" max="10" width="8.33203125" style="64" customWidth="1"/>
    <col min="11" max="12" width="6.83203125" style="57" customWidth="1"/>
    <col min="13" max="13" width="6.6640625" style="57" customWidth="1"/>
    <col min="14" max="14" width="6" style="57" customWidth="1"/>
    <col min="15" max="16" width="5.1640625" style="57" customWidth="1"/>
    <col min="17" max="17" width="6.1640625" style="57" customWidth="1"/>
    <col min="18" max="18" width="6" style="57" customWidth="1"/>
    <col min="19" max="19" width="4.6640625" style="57" customWidth="1"/>
    <col min="20" max="20" width="6.1640625" style="57" customWidth="1"/>
    <col min="21" max="22" width="6" style="57" customWidth="1"/>
    <col min="23" max="25" width="4.6640625" style="57" customWidth="1"/>
    <col min="26" max="26" width="5.33203125" style="57" customWidth="1"/>
    <col min="27" max="28" width="6.83203125" style="57" customWidth="1"/>
    <col min="29" max="29" width="4.6640625" style="57" customWidth="1"/>
    <col min="30" max="30" width="6.1640625" style="57" customWidth="1"/>
    <col min="31" max="32" width="5.83203125" style="57" customWidth="1"/>
    <col min="33" max="33" width="4.6640625" style="57" customWidth="1"/>
    <col min="34" max="34" width="6" style="57" customWidth="1"/>
    <col min="35" max="35" width="4.6640625" style="57" customWidth="1"/>
    <col min="36" max="36" width="5.5" style="57" customWidth="1"/>
    <col min="37" max="38" width="6.1640625" style="57" customWidth="1"/>
    <col min="39" max="39" width="4.6640625" style="57" customWidth="1"/>
    <col min="40" max="42" width="6.1640625" style="57" customWidth="1"/>
    <col min="43" max="45" width="4.6640625" style="57" customWidth="1"/>
    <col min="46" max="46" width="5.33203125" style="57" customWidth="1"/>
    <col min="47" max="47" width="8.33203125" style="57" customWidth="1"/>
    <col min="48" max="48" width="6" style="57" customWidth="1"/>
    <col min="49" max="49" width="4.6640625" style="57" customWidth="1"/>
    <col min="50" max="50" width="6.1640625" style="57" customWidth="1"/>
    <col min="51" max="52" width="6" style="57" customWidth="1"/>
    <col min="53" max="55" width="4.6640625" style="57" customWidth="1"/>
    <col min="56" max="56" width="6" style="57" customWidth="1"/>
    <col min="57" max="57" width="6.1640625" style="57" customWidth="1"/>
    <col min="58" max="58" width="5.83203125" style="57" customWidth="1"/>
    <col min="59" max="59" width="4.6640625" style="57" customWidth="1"/>
    <col min="60" max="60" width="6.1640625" style="57" customWidth="1"/>
    <col min="61" max="62" width="5.33203125" style="57" customWidth="1"/>
    <col min="63" max="65" width="4.6640625" style="57" customWidth="1"/>
    <col min="66" max="66" width="5.33203125" style="57" customWidth="1"/>
    <col min="67" max="67" width="6.83203125" style="57" customWidth="1"/>
    <col min="68" max="68" width="5.5" style="57" customWidth="1"/>
    <col min="69" max="69" width="4.6640625" style="57" customWidth="1"/>
    <col min="70" max="70" width="6.1640625" style="57" customWidth="1"/>
    <col min="71" max="72" width="5.6640625" style="57" customWidth="1"/>
    <col min="73" max="75" width="4.6640625" style="57" customWidth="1"/>
    <col min="76" max="76" width="5.5" style="57" customWidth="1"/>
    <col min="77" max="77" width="6.1640625" style="57" customWidth="1"/>
    <col min="78" max="78" width="5.33203125" style="57" customWidth="1"/>
    <col min="79" max="79" width="4.6640625" style="57" customWidth="1"/>
    <col min="80" max="80" width="6.1640625" style="57" customWidth="1"/>
    <col min="81" max="82" width="6" style="57" customWidth="1"/>
    <col min="83" max="84" width="4.6640625" style="57" customWidth="1"/>
    <col min="85" max="85" width="5.1640625" style="57" customWidth="1"/>
    <col min="86" max="86" width="5.33203125" style="57" customWidth="1"/>
    <col min="87" max="87" width="6.1640625" style="57" customWidth="1"/>
    <col min="88" max="88" width="5.6640625" style="57" customWidth="1"/>
    <col min="89" max="89" width="4.6640625" style="57" customWidth="1"/>
    <col min="90" max="90" width="6.1640625" style="57" customWidth="1"/>
    <col min="91" max="92" width="5.6640625" style="57" customWidth="1"/>
    <col min="93" max="95" width="4.6640625" style="57" customWidth="1"/>
    <col min="96" max="96" width="6" style="57" customWidth="1"/>
    <col min="97" max="97" width="5.5" style="57" customWidth="1"/>
    <col min="98" max="99" width="7.5" style="57" customWidth="1"/>
    <col min="100" max="100" width="14.6640625" style="57"/>
  </cols>
  <sheetData>
    <row r="1" spans="1:100" ht="12.75" customHeight="1">
      <c r="A1" s="327" t="s">
        <v>50</v>
      </c>
      <c r="B1" s="328" t="s">
        <v>316</v>
      </c>
      <c r="C1" s="329" t="s">
        <v>103</v>
      </c>
      <c r="D1" s="329"/>
      <c r="E1" s="329"/>
      <c r="F1" s="329"/>
      <c r="G1" s="329" t="s">
        <v>104</v>
      </c>
      <c r="H1" s="329"/>
      <c r="I1" s="329"/>
      <c r="J1" s="329"/>
      <c r="K1" s="329"/>
      <c r="L1" s="329"/>
      <c r="M1" s="329"/>
      <c r="N1" s="329"/>
      <c r="O1" s="329"/>
      <c r="P1" s="329"/>
      <c r="Q1" s="327" t="s">
        <v>105</v>
      </c>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t="s">
        <v>11</v>
      </c>
      <c r="CT1" s="329" t="s">
        <v>341</v>
      </c>
      <c r="CU1" s="329"/>
    </row>
    <row r="2" spans="1:100" ht="20.25" customHeight="1">
      <c r="A2" s="327"/>
      <c r="B2" s="328"/>
      <c r="C2" s="329"/>
      <c r="D2" s="329"/>
      <c r="E2" s="329"/>
      <c r="F2" s="329"/>
      <c r="G2" s="329"/>
      <c r="H2" s="329"/>
      <c r="I2" s="329"/>
      <c r="J2" s="329"/>
      <c r="K2" s="329"/>
      <c r="L2" s="329"/>
      <c r="M2" s="329"/>
      <c r="N2" s="329"/>
      <c r="O2" s="329"/>
      <c r="P2" s="329"/>
      <c r="Q2" s="327" t="s">
        <v>106</v>
      </c>
      <c r="R2" s="327"/>
      <c r="S2" s="327"/>
      <c r="T2" s="327"/>
      <c r="U2" s="327"/>
      <c r="V2" s="327"/>
      <c r="W2" s="327"/>
      <c r="X2" s="327"/>
      <c r="Y2" s="327"/>
      <c r="Z2" s="327"/>
      <c r="AA2" s="327"/>
      <c r="AB2" s="327"/>
      <c r="AC2" s="327"/>
      <c r="AD2" s="327"/>
      <c r="AE2" s="327"/>
      <c r="AF2" s="327"/>
      <c r="AG2" s="327"/>
      <c r="AH2" s="327"/>
      <c r="AI2" s="327"/>
      <c r="AJ2" s="327"/>
      <c r="AK2" s="327" t="s">
        <v>107</v>
      </c>
      <c r="AL2" s="327"/>
      <c r="AM2" s="327"/>
      <c r="AN2" s="327"/>
      <c r="AO2" s="327"/>
      <c r="AP2" s="327"/>
      <c r="AQ2" s="327"/>
      <c r="AR2" s="327"/>
      <c r="AS2" s="327"/>
      <c r="AT2" s="327"/>
      <c r="AU2" s="327"/>
      <c r="AV2" s="327"/>
      <c r="AW2" s="327"/>
      <c r="AX2" s="327"/>
      <c r="AY2" s="327"/>
      <c r="AZ2" s="327"/>
      <c r="BA2" s="327"/>
      <c r="BB2" s="327"/>
      <c r="BC2" s="327"/>
      <c r="BD2" s="327"/>
      <c r="BE2" s="327" t="s">
        <v>108</v>
      </c>
      <c r="BF2" s="327"/>
      <c r="BG2" s="327"/>
      <c r="BH2" s="327"/>
      <c r="BI2" s="327"/>
      <c r="BJ2" s="327"/>
      <c r="BK2" s="327"/>
      <c r="BL2" s="327"/>
      <c r="BM2" s="327"/>
      <c r="BN2" s="327"/>
      <c r="BO2" s="327"/>
      <c r="BP2" s="327"/>
      <c r="BQ2" s="327"/>
      <c r="BR2" s="327"/>
      <c r="BS2" s="327"/>
      <c r="BT2" s="327"/>
      <c r="BU2" s="327"/>
      <c r="BV2" s="327"/>
      <c r="BW2" s="327"/>
      <c r="BX2" s="327"/>
      <c r="BY2" s="327" t="s">
        <v>109</v>
      </c>
      <c r="BZ2" s="327"/>
      <c r="CA2" s="327"/>
      <c r="CB2" s="327"/>
      <c r="CC2" s="327"/>
      <c r="CD2" s="327"/>
      <c r="CE2" s="327"/>
      <c r="CF2" s="327"/>
      <c r="CG2" s="327"/>
      <c r="CH2" s="327"/>
      <c r="CI2" s="327"/>
      <c r="CJ2" s="327"/>
      <c r="CK2" s="327"/>
      <c r="CL2" s="327"/>
      <c r="CM2" s="327"/>
      <c r="CN2" s="327"/>
      <c r="CO2" s="327"/>
      <c r="CP2" s="327"/>
      <c r="CQ2" s="327"/>
      <c r="CR2" s="327"/>
      <c r="CS2" s="327"/>
      <c r="CT2" s="329"/>
      <c r="CU2" s="329"/>
    </row>
    <row r="3" spans="1:100" ht="17.25" customHeight="1">
      <c r="A3" s="327"/>
      <c r="B3" s="328"/>
      <c r="C3" s="330" t="s">
        <v>110</v>
      </c>
      <c r="D3" s="331" t="s">
        <v>111</v>
      </c>
      <c r="E3" s="330" t="s">
        <v>112</v>
      </c>
      <c r="F3" s="330" t="s">
        <v>468</v>
      </c>
      <c r="G3" s="330" t="s">
        <v>113</v>
      </c>
      <c r="H3" s="330" t="s">
        <v>490</v>
      </c>
      <c r="I3" s="330" t="s">
        <v>114</v>
      </c>
      <c r="J3" s="329" t="s">
        <v>115</v>
      </c>
      <c r="K3" s="329"/>
      <c r="L3" s="329"/>
      <c r="M3" s="329"/>
      <c r="N3" s="329"/>
      <c r="O3" s="329"/>
      <c r="P3" s="330" t="s">
        <v>491</v>
      </c>
      <c r="Q3" s="327" t="s">
        <v>116</v>
      </c>
      <c r="R3" s="327"/>
      <c r="S3" s="327"/>
      <c r="T3" s="327"/>
      <c r="U3" s="327"/>
      <c r="V3" s="327"/>
      <c r="W3" s="327"/>
      <c r="X3" s="327"/>
      <c r="Y3" s="327"/>
      <c r="Z3" s="327"/>
      <c r="AA3" s="327" t="s">
        <v>117</v>
      </c>
      <c r="AB3" s="327"/>
      <c r="AC3" s="327"/>
      <c r="AD3" s="327"/>
      <c r="AE3" s="327"/>
      <c r="AF3" s="327"/>
      <c r="AG3" s="327"/>
      <c r="AH3" s="327"/>
      <c r="AI3" s="327"/>
      <c r="AJ3" s="327"/>
      <c r="AK3" s="327" t="s">
        <v>118</v>
      </c>
      <c r="AL3" s="327"/>
      <c r="AM3" s="327"/>
      <c r="AN3" s="327"/>
      <c r="AO3" s="327"/>
      <c r="AP3" s="327"/>
      <c r="AQ3" s="327"/>
      <c r="AR3" s="327"/>
      <c r="AS3" s="327"/>
      <c r="AT3" s="327"/>
      <c r="AU3" s="327" t="s">
        <v>119</v>
      </c>
      <c r="AV3" s="327"/>
      <c r="AW3" s="327"/>
      <c r="AX3" s="327"/>
      <c r="AY3" s="327"/>
      <c r="AZ3" s="327"/>
      <c r="BA3" s="327"/>
      <c r="BB3" s="327"/>
      <c r="BC3" s="327"/>
      <c r="BD3" s="327"/>
      <c r="BE3" s="327" t="s">
        <v>120</v>
      </c>
      <c r="BF3" s="327"/>
      <c r="BG3" s="327"/>
      <c r="BH3" s="327"/>
      <c r="BI3" s="327"/>
      <c r="BJ3" s="327"/>
      <c r="BK3" s="327"/>
      <c r="BL3" s="327"/>
      <c r="BM3" s="327"/>
      <c r="BN3" s="327"/>
      <c r="BO3" s="327" t="s">
        <v>121</v>
      </c>
      <c r="BP3" s="327"/>
      <c r="BQ3" s="327"/>
      <c r="BR3" s="327"/>
      <c r="BS3" s="327"/>
      <c r="BT3" s="327"/>
      <c r="BU3" s="327"/>
      <c r="BV3" s="327"/>
      <c r="BW3" s="327"/>
      <c r="BX3" s="327"/>
      <c r="BY3" s="327" t="s">
        <v>122</v>
      </c>
      <c r="BZ3" s="327"/>
      <c r="CA3" s="327"/>
      <c r="CB3" s="327"/>
      <c r="CC3" s="327"/>
      <c r="CD3" s="327"/>
      <c r="CE3" s="327"/>
      <c r="CF3" s="327"/>
      <c r="CG3" s="327"/>
      <c r="CH3" s="327"/>
      <c r="CI3" s="327" t="s">
        <v>123</v>
      </c>
      <c r="CJ3" s="327"/>
      <c r="CK3" s="327"/>
      <c r="CL3" s="327"/>
      <c r="CM3" s="327"/>
      <c r="CN3" s="327"/>
      <c r="CO3" s="327"/>
      <c r="CP3" s="327"/>
      <c r="CQ3" s="327"/>
      <c r="CR3" s="327"/>
      <c r="CS3" s="327"/>
      <c r="CT3" s="329"/>
      <c r="CU3" s="329"/>
    </row>
    <row r="4" spans="1:100" ht="12.75" customHeight="1">
      <c r="A4" s="327"/>
      <c r="B4" s="328"/>
      <c r="C4" s="330"/>
      <c r="D4" s="332"/>
      <c r="E4" s="330"/>
      <c r="F4" s="330"/>
      <c r="G4" s="330"/>
      <c r="H4" s="330"/>
      <c r="I4" s="330"/>
      <c r="J4" s="331" t="s">
        <v>320</v>
      </c>
      <c r="K4" s="340" t="s">
        <v>125</v>
      </c>
      <c r="L4" s="341"/>
      <c r="M4" s="341"/>
      <c r="N4" s="341"/>
      <c r="O4" s="342"/>
      <c r="P4" s="330"/>
      <c r="Q4" s="59"/>
      <c r="R4" s="60"/>
      <c r="S4" s="60"/>
      <c r="T4" s="60">
        <v>17</v>
      </c>
      <c r="U4" s="60" t="s">
        <v>273</v>
      </c>
      <c r="W4" s="60"/>
      <c r="X4" s="60"/>
      <c r="Y4" s="60"/>
      <c r="Z4" s="334" t="s">
        <v>491</v>
      </c>
      <c r="AA4" s="59"/>
      <c r="AB4" s="60"/>
      <c r="AC4" s="60"/>
      <c r="AD4" s="60">
        <v>22</v>
      </c>
      <c r="AE4" s="60" t="s">
        <v>273</v>
      </c>
      <c r="AG4" s="60"/>
      <c r="AH4" s="60"/>
      <c r="AI4" s="60"/>
      <c r="AJ4" s="334" t="s">
        <v>491</v>
      </c>
      <c r="AK4" s="59"/>
      <c r="AL4" s="60"/>
      <c r="AM4" s="60"/>
      <c r="AN4" s="60">
        <v>17</v>
      </c>
      <c r="AO4" s="60" t="s">
        <v>273</v>
      </c>
      <c r="AQ4" s="60"/>
      <c r="AR4" s="60"/>
      <c r="AS4" s="60"/>
      <c r="AT4" s="61"/>
      <c r="AU4" s="59"/>
      <c r="AV4" s="60"/>
      <c r="AW4" s="60"/>
      <c r="AX4" s="60">
        <v>19</v>
      </c>
      <c r="AY4" s="60" t="s">
        <v>273</v>
      </c>
      <c r="BA4" s="60"/>
      <c r="BB4" s="60"/>
      <c r="BC4" s="60"/>
      <c r="BD4" s="61"/>
      <c r="BE4" s="59"/>
      <c r="BF4" s="60"/>
      <c r="BG4" s="60"/>
      <c r="BH4" s="60">
        <v>12</v>
      </c>
      <c r="BI4" s="60" t="s">
        <v>273</v>
      </c>
      <c r="BK4" s="60"/>
      <c r="BL4" s="60"/>
      <c r="BM4" s="60"/>
      <c r="BN4" s="61"/>
      <c r="BO4" s="59"/>
      <c r="BP4" s="60"/>
      <c r="BQ4" s="60"/>
      <c r="BR4" s="60">
        <v>17</v>
      </c>
      <c r="BS4" s="60" t="s">
        <v>273</v>
      </c>
      <c r="BU4" s="60"/>
      <c r="BV4" s="60"/>
      <c r="BW4" s="60"/>
      <c r="BX4" s="61"/>
      <c r="BY4" s="59"/>
      <c r="BZ4" s="60"/>
      <c r="CA4" s="60"/>
      <c r="CB4" s="60"/>
      <c r="CC4" s="60"/>
      <c r="CD4" s="60">
        <v>10</v>
      </c>
      <c r="CE4" s="60" t="s">
        <v>273</v>
      </c>
      <c r="CF4" s="60"/>
      <c r="CG4" s="60"/>
      <c r="CH4" s="61"/>
      <c r="CI4" s="59"/>
      <c r="CJ4" s="60"/>
      <c r="CK4" s="60"/>
      <c r="CL4" s="60">
        <v>9</v>
      </c>
      <c r="CM4" s="60" t="s">
        <v>273</v>
      </c>
      <c r="CO4" s="60"/>
      <c r="CP4" s="60"/>
      <c r="CQ4" s="60"/>
      <c r="CR4" s="61"/>
      <c r="CS4" s="327"/>
      <c r="CT4" s="329"/>
      <c r="CU4" s="329"/>
    </row>
    <row r="5" spans="1:100" ht="16.5" customHeight="1">
      <c r="A5" s="327"/>
      <c r="B5" s="328"/>
      <c r="C5" s="330"/>
      <c r="D5" s="332"/>
      <c r="E5" s="330"/>
      <c r="F5" s="330"/>
      <c r="G5" s="330"/>
      <c r="H5" s="330"/>
      <c r="I5" s="330"/>
      <c r="J5" s="332"/>
      <c r="K5" s="350" t="s">
        <v>509</v>
      </c>
      <c r="L5" s="330" t="s">
        <v>126</v>
      </c>
      <c r="M5" s="330" t="s">
        <v>127</v>
      </c>
      <c r="N5" s="330" t="s">
        <v>318</v>
      </c>
      <c r="O5" s="330" t="s">
        <v>492</v>
      </c>
      <c r="P5" s="330"/>
      <c r="Q5" s="343" t="s">
        <v>128</v>
      </c>
      <c r="R5" s="330" t="s">
        <v>490</v>
      </c>
      <c r="S5" s="343" t="s">
        <v>129</v>
      </c>
      <c r="T5" s="331" t="s">
        <v>320</v>
      </c>
      <c r="U5" s="337" t="s">
        <v>125</v>
      </c>
      <c r="V5" s="338"/>
      <c r="W5" s="338"/>
      <c r="X5" s="338"/>
      <c r="Y5" s="339"/>
      <c r="Z5" s="335"/>
      <c r="AA5" s="343" t="s">
        <v>128</v>
      </c>
      <c r="AB5" s="330" t="s">
        <v>490</v>
      </c>
      <c r="AC5" s="343" t="s">
        <v>129</v>
      </c>
      <c r="AD5" s="330" t="s">
        <v>320</v>
      </c>
      <c r="AE5" s="337" t="s">
        <v>125</v>
      </c>
      <c r="AF5" s="338"/>
      <c r="AG5" s="338"/>
      <c r="AH5" s="338"/>
      <c r="AI5" s="339"/>
      <c r="AJ5" s="335"/>
      <c r="AK5" s="343" t="s">
        <v>128</v>
      </c>
      <c r="AL5" s="330" t="s">
        <v>490</v>
      </c>
      <c r="AM5" s="343" t="s">
        <v>129</v>
      </c>
      <c r="AN5" s="330" t="s">
        <v>320</v>
      </c>
      <c r="AO5" s="337" t="s">
        <v>125</v>
      </c>
      <c r="AP5" s="338"/>
      <c r="AQ5" s="338"/>
      <c r="AR5" s="338"/>
      <c r="AS5" s="339"/>
      <c r="AT5" s="330" t="s">
        <v>491</v>
      </c>
      <c r="AU5" s="343" t="s">
        <v>128</v>
      </c>
      <c r="AV5" s="330" t="s">
        <v>490</v>
      </c>
      <c r="AW5" s="343" t="s">
        <v>129</v>
      </c>
      <c r="AX5" s="331" t="s">
        <v>320</v>
      </c>
      <c r="AY5" s="340" t="s">
        <v>125</v>
      </c>
      <c r="AZ5" s="341"/>
      <c r="BA5" s="341"/>
      <c r="BB5" s="341"/>
      <c r="BC5" s="342"/>
      <c r="BD5" s="330" t="s">
        <v>491</v>
      </c>
      <c r="BE5" s="343" t="s">
        <v>128</v>
      </c>
      <c r="BF5" s="330" t="s">
        <v>490</v>
      </c>
      <c r="BG5" s="343" t="s">
        <v>129</v>
      </c>
      <c r="BH5" s="331" t="s">
        <v>320</v>
      </c>
      <c r="BI5" s="340" t="s">
        <v>125</v>
      </c>
      <c r="BJ5" s="341"/>
      <c r="BK5" s="341"/>
      <c r="BL5" s="341"/>
      <c r="BM5" s="342"/>
      <c r="BN5" s="330" t="s">
        <v>491</v>
      </c>
      <c r="BO5" s="343" t="s">
        <v>128</v>
      </c>
      <c r="BP5" s="330" t="s">
        <v>490</v>
      </c>
      <c r="BQ5" s="343" t="s">
        <v>129</v>
      </c>
      <c r="BR5" s="331" t="s">
        <v>320</v>
      </c>
      <c r="BS5" s="340" t="s">
        <v>125</v>
      </c>
      <c r="BT5" s="341"/>
      <c r="BU5" s="341"/>
      <c r="BV5" s="341"/>
      <c r="BW5" s="342"/>
      <c r="BX5" s="330" t="s">
        <v>491</v>
      </c>
      <c r="BY5" s="343" t="s">
        <v>128</v>
      </c>
      <c r="BZ5" s="330" t="s">
        <v>490</v>
      </c>
      <c r="CA5" s="343" t="s">
        <v>129</v>
      </c>
      <c r="CB5" s="330" t="s">
        <v>320</v>
      </c>
      <c r="CC5" s="337" t="s">
        <v>125</v>
      </c>
      <c r="CD5" s="338"/>
      <c r="CE5" s="338"/>
      <c r="CF5" s="338"/>
      <c r="CG5" s="339"/>
      <c r="CH5" s="330" t="s">
        <v>491</v>
      </c>
      <c r="CI5" s="343" t="s">
        <v>128</v>
      </c>
      <c r="CJ5" s="330" t="s">
        <v>490</v>
      </c>
      <c r="CK5" s="343" t="s">
        <v>129</v>
      </c>
      <c r="CL5" s="330" t="s">
        <v>320</v>
      </c>
      <c r="CM5" s="337" t="s">
        <v>125</v>
      </c>
      <c r="CN5" s="338"/>
      <c r="CO5" s="338"/>
      <c r="CP5" s="338"/>
      <c r="CQ5" s="339"/>
      <c r="CR5" s="330" t="s">
        <v>491</v>
      </c>
      <c r="CS5" s="327"/>
      <c r="CT5" s="329" t="s">
        <v>130</v>
      </c>
      <c r="CU5" s="329" t="s">
        <v>131</v>
      </c>
    </row>
    <row r="6" spans="1:100" ht="65.25" customHeight="1">
      <c r="A6" s="327"/>
      <c r="B6" s="328"/>
      <c r="C6" s="330"/>
      <c r="D6" s="333"/>
      <c r="E6" s="330"/>
      <c r="F6" s="330"/>
      <c r="G6" s="330"/>
      <c r="H6" s="330"/>
      <c r="I6" s="330"/>
      <c r="J6" s="333"/>
      <c r="K6" s="351"/>
      <c r="L6" s="330"/>
      <c r="M6" s="330"/>
      <c r="N6" s="330"/>
      <c r="O6" s="330"/>
      <c r="P6" s="330"/>
      <c r="Q6" s="343"/>
      <c r="R6" s="330"/>
      <c r="S6" s="343"/>
      <c r="T6" s="333"/>
      <c r="U6" s="133" t="s">
        <v>509</v>
      </c>
      <c r="V6" s="62" t="s">
        <v>132</v>
      </c>
      <c r="W6" s="62" t="s">
        <v>127</v>
      </c>
      <c r="X6" s="62" t="s">
        <v>319</v>
      </c>
      <c r="Y6" s="62" t="s">
        <v>492</v>
      </c>
      <c r="Z6" s="336"/>
      <c r="AA6" s="343"/>
      <c r="AB6" s="330"/>
      <c r="AC6" s="343"/>
      <c r="AD6" s="330"/>
      <c r="AE6" s="134" t="s">
        <v>509</v>
      </c>
      <c r="AF6" s="58" t="s">
        <v>132</v>
      </c>
      <c r="AG6" s="58" t="s">
        <v>127</v>
      </c>
      <c r="AH6" s="58" t="s">
        <v>319</v>
      </c>
      <c r="AI6" s="58" t="s">
        <v>492</v>
      </c>
      <c r="AJ6" s="336"/>
      <c r="AK6" s="343"/>
      <c r="AL6" s="330"/>
      <c r="AM6" s="343"/>
      <c r="AN6" s="330"/>
      <c r="AO6" s="134" t="s">
        <v>509</v>
      </c>
      <c r="AP6" s="58" t="s">
        <v>132</v>
      </c>
      <c r="AQ6" s="58" t="s">
        <v>127</v>
      </c>
      <c r="AR6" s="58" t="s">
        <v>319</v>
      </c>
      <c r="AS6" s="58" t="s">
        <v>492</v>
      </c>
      <c r="AT6" s="330"/>
      <c r="AU6" s="343"/>
      <c r="AV6" s="330"/>
      <c r="AW6" s="343"/>
      <c r="AX6" s="333"/>
      <c r="AY6" s="133" t="s">
        <v>509</v>
      </c>
      <c r="AZ6" s="58" t="s">
        <v>132</v>
      </c>
      <c r="BA6" s="58" t="s">
        <v>127</v>
      </c>
      <c r="BB6" s="58" t="s">
        <v>319</v>
      </c>
      <c r="BC6" s="58" t="s">
        <v>492</v>
      </c>
      <c r="BD6" s="330"/>
      <c r="BE6" s="343"/>
      <c r="BF6" s="330"/>
      <c r="BG6" s="343"/>
      <c r="BH6" s="333"/>
      <c r="BI6" s="133" t="s">
        <v>509</v>
      </c>
      <c r="BJ6" s="58" t="s">
        <v>132</v>
      </c>
      <c r="BK6" s="58" t="s">
        <v>127</v>
      </c>
      <c r="BL6" s="58" t="s">
        <v>319</v>
      </c>
      <c r="BM6" s="58" t="s">
        <v>492</v>
      </c>
      <c r="BN6" s="330"/>
      <c r="BO6" s="343"/>
      <c r="BP6" s="330"/>
      <c r="BQ6" s="343"/>
      <c r="BR6" s="333"/>
      <c r="BS6" s="133" t="s">
        <v>509</v>
      </c>
      <c r="BT6" s="58" t="s">
        <v>132</v>
      </c>
      <c r="BU6" s="58" t="s">
        <v>127</v>
      </c>
      <c r="BV6" s="58" t="s">
        <v>319</v>
      </c>
      <c r="BW6" s="58" t="s">
        <v>492</v>
      </c>
      <c r="BX6" s="330"/>
      <c r="BY6" s="343"/>
      <c r="BZ6" s="330"/>
      <c r="CA6" s="343"/>
      <c r="CB6" s="330"/>
      <c r="CC6" s="134" t="s">
        <v>509</v>
      </c>
      <c r="CD6" s="58" t="s">
        <v>132</v>
      </c>
      <c r="CE6" s="58" t="s">
        <v>127</v>
      </c>
      <c r="CF6" s="58" t="s">
        <v>319</v>
      </c>
      <c r="CG6" s="58" t="s">
        <v>492</v>
      </c>
      <c r="CH6" s="330"/>
      <c r="CI6" s="343"/>
      <c r="CJ6" s="330"/>
      <c r="CK6" s="343"/>
      <c r="CL6" s="330"/>
      <c r="CM6" s="134" t="s">
        <v>509</v>
      </c>
      <c r="CN6" s="58" t="s">
        <v>132</v>
      </c>
      <c r="CO6" s="58" t="s">
        <v>127</v>
      </c>
      <c r="CP6" s="58" t="s">
        <v>319</v>
      </c>
      <c r="CQ6" s="58" t="s">
        <v>492</v>
      </c>
      <c r="CR6" s="330"/>
      <c r="CS6" s="327"/>
      <c r="CT6" s="329"/>
      <c r="CU6" s="329"/>
    </row>
    <row r="7" spans="1:100" ht="14.25" customHeight="1">
      <c r="A7" s="55" t="s">
        <v>27</v>
      </c>
      <c r="B7" s="55" t="s">
        <v>12</v>
      </c>
      <c r="C7" s="55" t="s">
        <v>13</v>
      </c>
      <c r="D7" s="55" t="s">
        <v>14</v>
      </c>
      <c r="E7" s="55" t="s">
        <v>32</v>
      </c>
      <c r="F7" s="55" t="s">
        <v>15</v>
      </c>
      <c r="G7" s="55" t="s">
        <v>16</v>
      </c>
      <c r="H7" s="55" t="s">
        <v>17</v>
      </c>
      <c r="I7" s="55" t="s">
        <v>18</v>
      </c>
      <c r="J7" s="55" t="s">
        <v>19</v>
      </c>
      <c r="K7" s="55"/>
      <c r="L7" s="55" t="s">
        <v>20</v>
      </c>
      <c r="M7" s="55" t="s">
        <v>21</v>
      </c>
      <c r="N7" s="55" t="s">
        <v>22</v>
      </c>
      <c r="O7" s="55" t="s">
        <v>23</v>
      </c>
      <c r="P7" s="55" t="s">
        <v>24</v>
      </c>
      <c r="Q7" s="55" t="s">
        <v>25</v>
      </c>
      <c r="R7" s="55" t="s">
        <v>73</v>
      </c>
      <c r="S7" s="55" t="s">
        <v>26</v>
      </c>
      <c r="T7" s="55" t="s">
        <v>28</v>
      </c>
      <c r="U7" s="55"/>
      <c r="V7" s="55" t="s">
        <v>29</v>
      </c>
      <c r="W7" s="55" t="s">
        <v>30</v>
      </c>
      <c r="X7" s="55" t="s">
        <v>31</v>
      </c>
      <c r="Y7" s="55" t="s">
        <v>33</v>
      </c>
      <c r="Z7" s="55" t="s">
        <v>34</v>
      </c>
      <c r="AA7" s="55" t="s">
        <v>35</v>
      </c>
      <c r="AB7" s="55" t="s">
        <v>36</v>
      </c>
      <c r="AC7" s="55" t="s">
        <v>37</v>
      </c>
      <c r="AD7" s="55" t="s">
        <v>84</v>
      </c>
      <c r="AE7" s="55"/>
      <c r="AF7" s="55" t="s">
        <v>85</v>
      </c>
      <c r="AG7" s="55" t="s">
        <v>38</v>
      </c>
      <c r="AH7" s="55" t="s">
        <v>86</v>
      </c>
      <c r="AI7" s="55" t="s">
        <v>39</v>
      </c>
      <c r="AJ7" s="55" t="s">
        <v>40</v>
      </c>
      <c r="AK7" s="55" t="s">
        <v>41</v>
      </c>
      <c r="AL7" s="55" t="s">
        <v>42</v>
      </c>
      <c r="AM7" s="55" t="s">
        <v>43</v>
      </c>
      <c r="AN7" s="55" t="s">
        <v>44</v>
      </c>
      <c r="AO7" s="55"/>
      <c r="AP7" s="55" t="s">
        <v>45</v>
      </c>
      <c r="AQ7" s="55" t="s">
        <v>46</v>
      </c>
      <c r="AR7" s="55" t="s">
        <v>47</v>
      </c>
      <c r="AS7" s="55" t="s">
        <v>48</v>
      </c>
      <c r="AT7" s="55" t="s">
        <v>96</v>
      </c>
      <c r="AU7" s="55" t="s">
        <v>98</v>
      </c>
      <c r="AV7" s="55" t="s">
        <v>67</v>
      </c>
      <c r="AW7" s="55" t="s">
        <v>101</v>
      </c>
      <c r="AX7" s="55" t="s">
        <v>102</v>
      </c>
      <c r="AY7" s="55"/>
      <c r="AZ7" s="55" t="s">
        <v>133</v>
      </c>
      <c r="BA7" s="55" t="s">
        <v>134</v>
      </c>
      <c r="BB7" s="55" t="s">
        <v>135</v>
      </c>
      <c r="BC7" s="55" t="s">
        <v>136</v>
      </c>
      <c r="BD7" s="55" t="s">
        <v>137</v>
      </c>
      <c r="BE7" s="55" t="s">
        <v>138</v>
      </c>
      <c r="BF7" s="55" t="s">
        <v>139</v>
      </c>
      <c r="BG7" s="55" t="s">
        <v>173</v>
      </c>
      <c r="BH7" s="55" t="s">
        <v>140</v>
      </c>
      <c r="BI7" s="55"/>
      <c r="BJ7" s="55" t="s">
        <v>141</v>
      </c>
      <c r="BK7" s="55" t="s">
        <v>142</v>
      </c>
      <c r="BL7" s="55" t="s">
        <v>143</v>
      </c>
      <c r="BM7" s="55" t="s">
        <v>144</v>
      </c>
      <c r="BN7" s="55" t="s">
        <v>145</v>
      </c>
      <c r="BO7" s="55" t="s">
        <v>146</v>
      </c>
      <c r="BP7" s="55" t="s">
        <v>147</v>
      </c>
      <c r="BQ7" s="55" t="s">
        <v>148</v>
      </c>
      <c r="BR7" s="55" t="s">
        <v>149</v>
      </c>
      <c r="BS7" s="55"/>
      <c r="BT7" s="55" t="s">
        <v>175</v>
      </c>
      <c r="BU7" s="55" t="s">
        <v>150</v>
      </c>
      <c r="BV7" s="55" t="s">
        <v>151</v>
      </c>
      <c r="BW7" s="55" t="s">
        <v>152</v>
      </c>
      <c r="BX7" s="55" t="s">
        <v>153</v>
      </c>
      <c r="BY7" s="55" t="s">
        <v>154</v>
      </c>
      <c r="BZ7" s="55" t="s">
        <v>155</v>
      </c>
      <c r="CA7" s="55" t="s">
        <v>55</v>
      </c>
      <c r="CB7" s="55" t="s">
        <v>156</v>
      </c>
      <c r="CC7" s="55"/>
      <c r="CD7" s="55" t="s">
        <v>157</v>
      </c>
      <c r="CE7" s="55" t="s">
        <v>158</v>
      </c>
      <c r="CF7" s="55" t="s">
        <v>177</v>
      </c>
      <c r="CG7" s="55" t="s">
        <v>159</v>
      </c>
      <c r="CH7" s="55" t="s">
        <v>160</v>
      </c>
      <c r="CI7" s="55" t="s">
        <v>161</v>
      </c>
      <c r="CJ7" s="55" t="s">
        <v>162</v>
      </c>
      <c r="CK7" s="55" t="s">
        <v>163</v>
      </c>
      <c r="CL7" s="55" t="s">
        <v>164</v>
      </c>
      <c r="CM7" s="55"/>
      <c r="CN7" s="55" t="s">
        <v>165</v>
      </c>
      <c r="CO7" s="55" t="s">
        <v>166</v>
      </c>
      <c r="CP7" s="55" t="s">
        <v>167</v>
      </c>
      <c r="CQ7" s="55" t="s">
        <v>168</v>
      </c>
      <c r="CR7" s="55" t="s">
        <v>179</v>
      </c>
      <c r="CS7" s="55" t="s">
        <v>169</v>
      </c>
      <c r="CT7" s="55" t="s">
        <v>170</v>
      </c>
      <c r="CU7" s="55" t="s">
        <v>171</v>
      </c>
    </row>
    <row r="8" spans="1:100" s="10" customFormat="1" ht="13.5" customHeight="1" thickBot="1">
      <c r="A8" s="63"/>
      <c r="B8" s="349" t="s">
        <v>172</v>
      </c>
      <c r="C8" s="349"/>
      <c r="D8" s="349"/>
      <c r="E8" s="349"/>
      <c r="F8" s="349"/>
      <c r="G8" s="349"/>
      <c r="H8" s="349"/>
      <c r="I8" s="349"/>
      <c r="J8" s="349"/>
      <c r="K8" s="349"/>
      <c r="L8" s="349"/>
      <c r="M8" s="349"/>
      <c r="N8" s="349"/>
      <c r="O8" s="349"/>
      <c r="P8" s="349"/>
      <c r="Q8" s="131">
        <f>Q9/T4</f>
        <v>54</v>
      </c>
      <c r="R8" s="63"/>
      <c r="S8" s="63"/>
      <c r="T8" s="131">
        <f>T9/T4</f>
        <v>36</v>
      </c>
      <c r="U8" s="63"/>
      <c r="V8" s="63"/>
      <c r="W8" s="63"/>
      <c r="X8" s="63"/>
      <c r="Y8" s="63"/>
      <c r="Z8" s="63"/>
      <c r="AA8" s="131">
        <f>AA9/AD4</f>
        <v>54</v>
      </c>
      <c r="AB8" s="63"/>
      <c r="AC8" s="63"/>
      <c r="AD8" s="131">
        <f>AD9/AD4</f>
        <v>36</v>
      </c>
      <c r="AE8" s="63"/>
      <c r="AF8" s="63"/>
      <c r="AG8" s="63"/>
      <c r="AH8" s="63"/>
      <c r="AI8" s="63"/>
      <c r="AJ8" s="63"/>
      <c r="AK8" s="131">
        <f>AK27/AN4</f>
        <v>54</v>
      </c>
      <c r="AL8" s="63"/>
      <c r="AM8" s="63"/>
      <c r="AN8" s="131">
        <f>AN27/AN4</f>
        <v>36</v>
      </c>
      <c r="AO8" s="63"/>
      <c r="AP8" s="63"/>
      <c r="AQ8" s="63"/>
      <c r="AR8" s="63"/>
      <c r="AS8" s="63"/>
      <c r="AT8" s="63"/>
      <c r="AU8" s="131">
        <f>AU27/AX4</f>
        <v>54</v>
      </c>
      <c r="AV8" s="63"/>
      <c r="AW8" s="63"/>
      <c r="AX8" s="131">
        <f>AX27/AX4</f>
        <v>36</v>
      </c>
      <c r="AY8" s="63"/>
      <c r="AZ8" s="63"/>
      <c r="BA8" s="63"/>
      <c r="BB8" s="63"/>
      <c r="BC8" s="63"/>
      <c r="BD8" s="63"/>
      <c r="BE8" s="131">
        <f>BE27/12</f>
        <v>54</v>
      </c>
      <c r="BF8" s="63"/>
      <c r="BG8" s="63"/>
      <c r="BH8" s="132">
        <f>BH27/BH4</f>
        <v>36</v>
      </c>
      <c r="BI8" s="63"/>
      <c r="BJ8" s="63"/>
      <c r="BK8" s="63"/>
      <c r="BL8" s="63"/>
      <c r="BM8" s="63"/>
      <c r="BN8" s="63"/>
      <c r="BO8" s="131">
        <f>BO27/BR4</f>
        <v>54</v>
      </c>
      <c r="BP8" s="63"/>
      <c r="BQ8" s="63"/>
      <c r="BR8" s="131">
        <f>BR27/BR4</f>
        <v>36</v>
      </c>
      <c r="BS8" s="63"/>
      <c r="BT8" s="63"/>
      <c r="BU8" s="63"/>
      <c r="BV8" s="63"/>
      <c r="BW8" s="63"/>
      <c r="BX8" s="63"/>
      <c r="BY8" s="131">
        <f>BY27/CD4</f>
        <v>54</v>
      </c>
      <c r="BZ8" s="63"/>
      <c r="CA8" s="63"/>
      <c r="CB8" s="131">
        <f>CB27/CD4</f>
        <v>36</v>
      </c>
      <c r="CC8" s="63"/>
      <c r="CD8" s="63"/>
      <c r="CE8" s="63"/>
      <c r="CF8" s="63"/>
      <c r="CG8" s="63"/>
      <c r="CH8" s="63"/>
      <c r="CI8" s="131">
        <f>CI27/9</f>
        <v>54</v>
      </c>
      <c r="CJ8" s="63"/>
      <c r="CK8" s="63"/>
      <c r="CL8" s="131">
        <f>CL27/CL4</f>
        <v>36</v>
      </c>
      <c r="CM8" s="63"/>
      <c r="CN8" s="63"/>
      <c r="CO8" s="63"/>
      <c r="CP8" s="63"/>
      <c r="CQ8" s="63"/>
      <c r="CR8" s="63"/>
      <c r="CS8" s="63"/>
      <c r="CT8" s="63"/>
      <c r="CU8" s="63"/>
      <c r="CV8" s="64"/>
    </row>
    <row r="9" spans="1:100" s="10" customFormat="1" ht="21.75" thickBot="1">
      <c r="A9" s="65" t="s">
        <v>79</v>
      </c>
      <c r="B9" s="66" t="s">
        <v>174</v>
      </c>
      <c r="C9" s="174">
        <f>C10+C19+C23</f>
        <v>3</v>
      </c>
      <c r="D9" s="174">
        <f t="shared" ref="D9:AJ9" si="0">D10+D19+D23</f>
        <v>0</v>
      </c>
      <c r="E9" s="174">
        <f t="shared" si="0"/>
        <v>11</v>
      </c>
      <c r="F9" s="174">
        <f t="shared" si="0"/>
        <v>1</v>
      </c>
      <c r="G9" s="174">
        <f t="shared" si="0"/>
        <v>2106</v>
      </c>
      <c r="H9" s="174">
        <f t="shared" si="0"/>
        <v>702</v>
      </c>
      <c r="I9" s="174">
        <f t="shared" si="0"/>
        <v>0</v>
      </c>
      <c r="J9" s="174">
        <f t="shared" si="0"/>
        <v>1404</v>
      </c>
      <c r="K9" s="174">
        <f t="shared" si="0"/>
        <v>681</v>
      </c>
      <c r="L9" s="174">
        <f t="shared" si="0"/>
        <v>633</v>
      </c>
      <c r="M9" s="174">
        <f t="shared" si="0"/>
        <v>32</v>
      </c>
      <c r="N9" s="174">
        <f t="shared" si="0"/>
        <v>46</v>
      </c>
      <c r="O9" s="174">
        <f t="shared" si="0"/>
        <v>12</v>
      </c>
      <c r="P9" s="174">
        <f t="shared" si="0"/>
        <v>0</v>
      </c>
      <c r="Q9" s="174">
        <f t="shared" si="0"/>
        <v>918</v>
      </c>
      <c r="R9" s="174">
        <f t="shared" si="0"/>
        <v>306</v>
      </c>
      <c r="S9" s="174">
        <f t="shared" si="0"/>
        <v>0</v>
      </c>
      <c r="T9" s="174">
        <f t="shared" si="0"/>
        <v>612</v>
      </c>
      <c r="U9" s="174">
        <f t="shared" si="0"/>
        <v>287</v>
      </c>
      <c r="V9" s="174">
        <f t="shared" si="0"/>
        <v>271</v>
      </c>
      <c r="W9" s="174">
        <f t="shared" si="0"/>
        <v>12</v>
      </c>
      <c r="X9" s="174">
        <f t="shared" si="0"/>
        <v>34</v>
      </c>
      <c r="Y9" s="174">
        <f t="shared" si="0"/>
        <v>8</v>
      </c>
      <c r="Z9" s="174">
        <f t="shared" si="0"/>
        <v>0</v>
      </c>
      <c r="AA9" s="174">
        <f t="shared" si="0"/>
        <v>1188</v>
      </c>
      <c r="AB9" s="174">
        <f t="shared" si="0"/>
        <v>396</v>
      </c>
      <c r="AC9" s="174">
        <f t="shared" si="0"/>
        <v>0</v>
      </c>
      <c r="AD9" s="174">
        <f t="shared" si="0"/>
        <v>792</v>
      </c>
      <c r="AE9" s="174">
        <f t="shared" si="0"/>
        <v>394</v>
      </c>
      <c r="AF9" s="174">
        <f t="shared" si="0"/>
        <v>362</v>
      </c>
      <c r="AG9" s="174">
        <f t="shared" si="0"/>
        <v>20</v>
      </c>
      <c r="AH9" s="174">
        <f t="shared" si="0"/>
        <v>12</v>
      </c>
      <c r="AI9" s="174">
        <f t="shared" si="0"/>
        <v>4</v>
      </c>
      <c r="AJ9" s="174">
        <f t="shared" si="0"/>
        <v>0</v>
      </c>
      <c r="AK9" s="135"/>
      <c r="AL9" s="135"/>
      <c r="AM9" s="135"/>
      <c r="AN9" s="135"/>
      <c r="AO9" s="135"/>
      <c r="AP9" s="135"/>
      <c r="AQ9" s="135"/>
      <c r="AR9" s="135"/>
      <c r="AS9" s="135"/>
      <c r="AT9" s="135"/>
      <c r="AU9" s="136"/>
      <c r="AV9" s="137"/>
      <c r="AW9" s="137"/>
      <c r="AX9" s="137"/>
      <c r="AY9" s="137"/>
      <c r="AZ9" s="137"/>
      <c r="BA9" s="137"/>
      <c r="BB9" s="137"/>
      <c r="BC9" s="137"/>
      <c r="BD9" s="138"/>
      <c r="BE9" s="136"/>
      <c r="BF9" s="137"/>
      <c r="BG9" s="137"/>
      <c r="BH9" s="137"/>
      <c r="BI9" s="137"/>
      <c r="BJ9" s="137"/>
      <c r="BK9" s="137"/>
      <c r="BL9" s="137"/>
      <c r="BM9" s="137"/>
      <c r="BN9" s="138"/>
      <c r="BO9" s="136"/>
      <c r="BP9" s="137"/>
      <c r="BQ9" s="137"/>
      <c r="BR9" s="137"/>
      <c r="BS9" s="137"/>
      <c r="BT9" s="137"/>
      <c r="BU9" s="137"/>
      <c r="BV9" s="137"/>
      <c r="BW9" s="137"/>
      <c r="BX9" s="138"/>
      <c r="BY9" s="136"/>
      <c r="BZ9" s="137"/>
      <c r="CA9" s="137"/>
      <c r="CB9" s="137"/>
      <c r="CC9" s="137"/>
      <c r="CD9" s="137"/>
      <c r="CE9" s="137"/>
      <c r="CF9" s="137"/>
      <c r="CG9" s="137"/>
      <c r="CH9" s="138"/>
      <c r="CI9" s="136"/>
      <c r="CJ9" s="137"/>
      <c r="CK9" s="137"/>
      <c r="CL9" s="137"/>
      <c r="CM9" s="137"/>
      <c r="CN9" s="137"/>
      <c r="CO9" s="137"/>
      <c r="CP9" s="137"/>
      <c r="CQ9" s="137"/>
      <c r="CR9" s="138"/>
      <c r="CS9" s="71"/>
      <c r="CT9" s="68">
        <f>1404-39</f>
        <v>1365</v>
      </c>
      <c r="CU9" s="70">
        <v>39</v>
      </c>
      <c r="CV9" s="64"/>
    </row>
    <row r="10" spans="1:100" s="41" customFormat="1" ht="14.25" customHeight="1" thickBot="1">
      <c r="A10" s="72" t="s">
        <v>474</v>
      </c>
      <c r="B10" s="73" t="s">
        <v>475</v>
      </c>
      <c r="C10" s="181">
        <v>2</v>
      </c>
      <c r="D10" s="181"/>
      <c r="E10" s="181">
        <v>8</v>
      </c>
      <c r="F10" s="181"/>
      <c r="G10" s="175">
        <f>SUM(G11:G18)</f>
        <v>1254</v>
      </c>
      <c r="H10" s="175">
        <f t="shared" ref="H10:AJ10" si="1">SUM(H11:H18)</f>
        <v>418</v>
      </c>
      <c r="I10" s="175">
        <f t="shared" si="1"/>
        <v>0</v>
      </c>
      <c r="J10" s="175">
        <f t="shared" si="1"/>
        <v>836</v>
      </c>
      <c r="K10" s="175">
        <f t="shared" si="1"/>
        <v>385</v>
      </c>
      <c r="L10" s="175">
        <f t="shared" si="1"/>
        <v>421</v>
      </c>
      <c r="M10" s="175">
        <f t="shared" si="1"/>
        <v>0</v>
      </c>
      <c r="N10" s="175">
        <f t="shared" si="1"/>
        <v>30</v>
      </c>
      <c r="O10" s="175">
        <f t="shared" si="1"/>
        <v>0</v>
      </c>
      <c r="P10" s="175">
        <f t="shared" si="1"/>
        <v>0</v>
      </c>
      <c r="Q10" s="175">
        <f t="shared" si="1"/>
        <v>561</v>
      </c>
      <c r="R10" s="175">
        <f t="shared" si="1"/>
        <v>187</v>
      </c>
      <c r="S10" s="175">
        <f t="shared" si="1"/>
        <v>0</v>
      </c>
      <c r="T10" s="175">
        <f t="shared" si="1"/>
        <v>374</v>
      </c>
      <c r="U10" s="175">
        <f t="shared" si="1"/>
        <v>169</v>
      </c>
      <c r="V10" s="175">
        <f t="shared" si="1"/>
        <v>187</v>
      </c>
      <c r="W10" s="175">
        <f t="shared" si="1"/>
        <v>0</v>
      </c>
      <c r="X10" s="175">
        <f t="shared" si="1"/>
        <v>18</v>
      </c>
      <c r="Y10" s="175">
        <f t="shared" si="1"/>
        <v>0</v>
      </c>
      <c r="Z10" s="175">
        <f t="shared" si="1"/>
        <v>0</v>
      </c>
      <c r="AA10" s="175">
        <f t="shared" si="1"/>
        <v>693</v>
      </c>
      <c r="AB10" s="175">
        <f t="shared" si="1"/>
        <v>231</v>
      </c>
      <c r="AC10" s="175">
        <f t="shared" si="1"/>
        <v>0</v>
      </c>
      <c r="AD10" s="175">
        <f t="shared" si="1"/>
        <v>462</v>
      </c>
      <c r="AE10" s="175">
        <f t="shared" si="1"/>
        <v>216</v>
      </c>
      <c r="AF10" s="175">
        <f t="shared" si="1"/>
        <v>234</v>
      </c>
      <c r="AG10" s="175">
        <f t="shared" si="1"/>
        <v>0</v>
      </c>
      <c r="AH10" s="175">
        <f t="shared" si="1"/>
        <v>12</v>
      </c>
      <c r="AI10" s="175">
        <f t="shared" si="1"/>
        <v>0</v>
      </c>
      <c r="AJ10" s="175">
        <f t="shared" si="1"/>
        <v>0</v>
      </c>
      <c r="AK10" s="139"/>
      <c r="AL10" s="139"/>
      <c r="AM10" s="139"/>
      <c r="AN10" s="139"/>
      <c r="AO10" s="139"/>
      <c r="AP10" s="139"/>
      <c r="AQ10" s="139"/>
      <c r="AR10" s="139"/>
      <c r="AS10" s="139"/>
      <c r="AT10" s="139"/>
      <c r="AU10" s="139"/>
      <c r="AV10" s="140"/>
      <c r="AW10" s="140"/>
      <c r="AX10" s="140"/>
      <c r="AY10" s="140"/>
      <c r="AZ10" s="140"/>
      <c r="BA10" s="140"/>
      <c r="BB10" s="140"/>
      <c r="BC10" s="140"/>
      <c r="BD10" s="141"/>
      <c r="BE10" s="139"/>
      <c r="BF10" s="140"/>
      <c r="BG10" s="140"/>
      <c r="BH10" s="140"/>
      <c r="BI10" s="140"/>
      <c r="BJ10" s="140"/>
      <c r="BK10" s="140"/>
      <c r="BL10" s="140"/>
      <c r="BM10" s="140"/>
      <c r="BN10" s="141"/>
      <c r="BO10" s="139"/>
      <c r="BP10" s="140"/>
      <c r="BQ10" s="140"/>
      <c r="BR10" s="140"/>
      <c r="BS10" s="140"/>
      <c r="BT10" s="140"/>
      <c r="BU10" s="140"/>
      <c r="BV10" s="140"/>
      <c r="BW10" s="140"/>
      <c r="BX10" s="141"/>
      <c r="BY10" s="139"/>
      <c r="BZ10" s="140"/>
      <c r="CA10" s="140"/>
      <c r="CB10" s="140"/>
      <c r="CC10" s="140"/>
      <c r="CD10" s="140"/>
      <c r="CE10" s="140"/>
      <c r="CF10" s="140"/>
      <c r="CG10" s="140"/>
      <c r="CH10" s="141"/>
      <c r="CI10" s="139"/>
      <c r="CJ10" s="140"/>
      <c r="CK10" s="140"/>
      <c r="CL10" s="140"/>
      <c r="CM10" s="140"/>
      <c r="CN10" s="140"/>
      <c r="CO10" s="140"/>
      <c r="CP10" s="140"/>
      <c r="CQ10" s="140"/>
      <c r="CR10" s="141"/>
      <c r="CS10" s="76"/>
      <c r="CT10" s="74"/>
      <c r="CU10" s="75"/>
      <c r="CV10" s="77"/>
    </row>
    <row r="11" spans="1:100" s="10" customFormat="1" ht="13.5" customHeight="1">
      <c r="A11" s="78" t="s">
        <v>476</v>
      </c>
      <c r="B11" s="79" t="s">
        <v>425</v>
      </c>
      <c r="C11" s="180">
        <v>2</v>
      </c>
      <c r="D11" s="180"/>
      <c r="E11" s="180">
        <v>1</v>
      </c>
      <c r="F11" s="180"/>
      <c r="G11" s="176">
        <f>Q11+AA11</f>
        <v>150</v>
      </c>
      <c r="H11" s="176">
        <f>R11+AB11</f>
        <v>50</v>
      </c>
      <c r="I11" s="176">
        <f>S11+AC11</f>
        <v>0</v>
      </c>
      <c r="J11" s="176">
        <f>T11+AD11</f>
        <v>100</v>
      </c>
      <c r="K11" s="176">
        <f>U11+AE11</f>
        <v>44</v>
      </c>
      <c r="L11" s="176">
        <f t="shared" ref="L11:N18" si="2">V11+AF11</f>
        <v>56</v>
      </c>
      <c r="M11" s="176">
        <f t="shared" si="2"/>
        <v>0</v>
      </c>
      <c r="N11" s="176">
        <f t="shared" si="2"/>
        <v>0</v>
      </c>
      <c r="O11" s="176">
        <f t="shared" ref="N11:P18" si="3">X11+AH11</f>
        <v>0</v>
      </c>
      <c r="P11" s="176">
        <f t="shared" si="3"/>
        <v>0</v>
      </c>
      <c r="Q11" s="177">
        <f t="shared" ref="Q11:Q18" si="4">R11+S11+T11</f>
        <v>78</v>
      </c>
      <c r="R11" s="179">
        <v>26</v>
      </c>
      <c r="S11" s="179"/>
      <c r="T11" s="176">
        <f t="shared" ref="T11:T18" si="5">SUM(U11:Z11)</f>
        <v>52</v>
      </c>
      <c r="U11" s="229">
        <v>20</v>
      </c>
      <c r="V11" s="229">
        <v>32</v>
      </c>
      <c r="W11" s="179"/>
      <c r="X11" s="179"/>
      <c r="Y11" s="179"/>
      <c r="Z11" s="230"/>
      <c r="AA11" s="177">
        <f>AB11+AC11+AD11</f>
        <v>72</v>
      </c>
      <c r="AB11" s="179">
        <v>24</v>
      </c>
      <c r="AC11" s="179"/>
      <c r="AD11" s="176">
        <f>SUM(AE11:AJ11)</f>
        <v>48</v>
      </c>
      <c r="AE11" s="229">
        <v>24</v>
      </c>
      <c r="AF11" s="229">
        <v>24</v>
      </c>
      <c r="AG11" s="179"/>
      <c r="AH11" s="179"/>
      <c r="AI11" s="179"/>
      <c r="AJ11" s="230"/>
      <c r="AK11" s="142"/>
      <c r="AL11" s="143"/>
      <c r="AM11" s="143"/>
      <c r="AN11" s="143"/>
      <c r="AO11" s="143"/>
      <c r="AP11" s="143"/>
      <c r="AQ11" s="143"/>
      <c r="AR11" s="143"/>
      <c r="AS11" s="143"/>
      <c r="AT11" s="144"/>
      <c r="AU11" s="142"/>
      <c r="AV11" s="143"/>
      <c r="AW11" s="143"/>
      <c r="AX11" s="143"/>
      <c r="AY11" s="143"/>
      <c r="AZ11" s="143"/>
      <c r="BA11" s="143"/>
      <c r="BB11" s="143"/>
      <c r="BC11" s="143"/>
      <c r="BD11" s="144"/>
      <c r="BE11" s="142"/>
      <c r="BF11" s="143"/>
      <c r="BG11" s="143"/>
      <c r="BH11" s="143"/>
      <c r="BI11" s="143"/>
      <c r="BJ11" s="143"/>
      <c r="BK11" s="143"/>
      <c r="BL11" s="143"/>
      <c r="BM11" s="143"/>
      <c r="BN11" s="144"/>
      <c r="BO11" s="142"/>
      <c r="BP11" s="143"/>
      <c r="BQ11" s="143"/>
      <c r="BR11" s="143"/>
      <c r="BS11" s="143"/>
      <c r="BT11" s="143"/>
      <c r="BU11" s="143"/>
      <c r="BV11" s="143"/>
      <c r="BW11" s="143"/>
      <c r="BX11" s="144"/>
      <c r="BY11" s="142"/>
      <c r="BZ11" s="143"/>
      <c r="CA11" s="143"/>
      <c r="CB11" s="143"/>
      <c r="CC11" s="143"/>
      <c r="CD11" s="143"/>
      <c r="CE11" s="143"/>
      <c r="CF11" s="143"/>
      <c r="CG11" s="143"/>
      <c r="CH11" s="144"/>
      <c r="CI11" s="142"/>
      <c r="CJ11" s="143"/>
      <c r="CK11" s="143"/>
      <c r="CL11" s="143"/>
      <c r="CM11" s="143"/>
      <c r="CN11" s="143"/>
      <c r="CO11" s="143"/>
      <c r="CP11" s="143"/>
      <c r="CQ11" s="143"/>
      <c r="CR11" s="144"/>
      <c r="CS11" s="82"/>
      <c r="CT11" s="80">
        <v>78</v>
      </c>
      <c r="CU11" s="81"/>
      <c r="CV11" s="64"/>
    </row>
    <row r="12" spans="1:100" s="10" customFormat="1" ht="13.5" customHeight="1">
      <c r="A12" s="78" t="s">
        <v>477</v>
      </c>
      <c r="B12" s="79" t="s">
        <v>426</v>
      </c>
      <c r="C12" s="179"/>
      <c r="D12" s="179"/>
      <c r="E12" s="179">
        <v>2</v>
      </c>
      <c r="F12" s="179"/>
      <c r="G12" s="176">
        <f t="shared" ref="G12:G18" si="6">Q12+AA12</f>
        <v>117</v>
      </c>
      <c r="H12" s="176">
        <f t="shared" ref="H12:K18" si="7">R12+AB12</f>
        <v>39</v>
      </c>
      <c r="I12" s="176">
        <f t="shared" si="7"/>
        <v>0</v>
      </c>
      <c r="J12" s="176">
        <f t="shared" si="7"/>
        <v>78</v>
      </c>
      <c r="K12" s="176">
        <f t="shared" si="7"/>
        <v>49</v>
      </c>
      <c r="L12" s="176">
        <f t="shared" si="2"/>
        <v>29</v>
      </c>
      <c r="M12" s="176">
        <f t="shared" si="2"/>
        <v>0</v>
      </c>
      <c r="N12" s="176">
        <f t="shared" si="3"/>
        <v>0</v>
      </c>
      <c r="O12" s="176">
        <f t="shared" si="3"/>
        <v>0</v>
      </c>
      <c r="P12" s="176">
        <f t="shared" si="3"/>
        <v>0</v>
      </c>
      <c r="Q12" s="177">
        <f t="shared" si="4"/>
        <v>51</v>
      </c>
      <c r="R12" s="179">
        <v>17</v>
      </c>
      <c r="S12" s="179"/>
      <c r="T12" s="176">
        <f t="shared" si="5"/>
        <v>34</v>
      </c>
      <c r="U12" s="229">
        <v>17</v>
      </c>
      <c r="V12" s="229">
        <v>17</v>
      </c>
      <c r="W12" s="179"/>
      <c r="X12" s="179"/>
      <c r="Y12" s="179"/>
      <c r="Z12" s="230"/>
      <c r="AA12" s="177">
        <f t="shared" ref="AA12:AA26" si="8">AB12+AC12+AD12</f>
        <v>66</v>
      </c>
      <c r="AB12" s="179">
        <v>22</v>
      </c>
      <c r="AC12" s="179"/>
      <c r="AD12" s="176">
        <f t="shared" ref="AD12:AD26" si="9">SUM(AE12:AJ12)</f>
        <v>44</v>
      </c>
      <c r="AE12" s="229">
        <v>32</v>
      </c>
      <c r="AF12" s="229">
        <v>12</v>
      </c>
      <c r="AG12" s="179"/>
      <c r="AH12" s="179"/>
      <c r="AI12" s="179"/>
      <c r="AJ12" s="230"/>
      <c r="AK12" s="142"/>
      <c r="AL12" s="143"/>
      <c r="AM12" s="143"/>
      <c r="AN12" s="143"/>
      <c r="AO12" s="143"/>
      <c r="AP12" s="143"/>
      <c r="AQ12" s="143"/>
      <c r="AR12" s="143"/>
      <c r="AS12" s="143"/>
      <c r="AT12" s="144"/>
      <c r="AU12" s="142"/>
      <c r="AV12" s="143"/>
      <c r="AW12" s="143"/>
      <c r="AX12" s="143"/>
      <c r="AY12" s="143"/>
      <c r="AZ12" s="143"/>
      <c r="BA12" s="143"/>
      <c r="BB12" s="143"/>
      <c r="BC12" s="143"/>
      <c r="BD12" s="144"/>
      <c r="BE12" s="142"/>
      <c r="BF12" s="143"/>
      <c r="BG12" s="143"/>
      <c r="BH12" s="143"/>
      <c r="BI12" s="143"/>
      <c r="BJ12" s="143"/>
      <c r="BK12" s="143"/>
      <c r="BL12" s="143"/>
      <c r="BM12" s="143"/>
      <c r="BN12" s="144"/>
      <c r="BO12" s="142"/>
      <c r="BP12" s="143"/>
      <c r="BQ12" s="143"/>
      <c r="BR12" s="143"/>
      <c r="BS12" s="143"/>
      <c r="BT12" s="143"/>
      <c r="BU12" s="143"/>
      <c r="BV12" s="143"/>
      <c r="BW12" s="143"/>
      <c r="BX12" s="144"/>
      <c r="BY12" s="142"/>
      <c r="BZ12" s="143"/>
      <c r="CA12" s="143"/>
      <c r="CB12" s="143"/>
      <c r="CC12" s="143"/>
      <c r="CD12" s="143"/>
      <c r="CE12" s="143"/>
      <c r="CF12" s="143"/>
      <c r="CG12" s="143"/>
      <c r="CH12" s="144"/>
      <c r="CI12" s="142"/>
      <c r="CJ12" s="143"/>
      <c r="CK12" s="143"/>
      <c r="CL12" s="143"/>
      <c r="CM12" s="143"/>
      <c r="CN12" s="143"/>
      <c r="CO12" s="143"/>
      <c r="CP12" s="143"/>
      <c r="CQ12" s="143"/>
      <c r="CR12" s="144"/>
      <c r="CS12" s="82"/>
      <c r="CT12" s="80">
        <v>117</v>
      </c>
      <c r="CU12" s="81"/>
      <c r="CV12" s="64"/>
    </row>
    <row r="13" spans="1:100" s="10" customFormat="1" ht="13.5" customHeight="1">
      <c r="A13" s="78" t="s">
        <v>478</v>
      </c>
      <c r="B13" s="79" t="s">
        <v>63</v>
      </c>
      <c r="C13" s="179"/>
      <c r="D13" s="179"/>
      <c r="E13" s="179">
        <v>2</v>
      </c>
      <c r="F13" s="179"/>
      <c r="G13" s="176">
        <f t="shared" si="6"/>
        <v>168</v>
      </c>
      <c r="H13" s="176">
        <f t="shared" si="7"/>
        <v>56</v>
      </c>
      <c r="I13" s="176">
        <f t="shared" si="7"/>
        <v>0</v>
      </c>
      <c r="J13" s="176">
        <f t="shared" si="7"/>
        <v>112</v>
      </c>
      <c r="K13" s="176">
        <f t="shared" si="7"/>
        <v>32</v>
      </c>
      <c r="L13" s="176">
        <f t="shared" si="2"/>
        <v>80</v>
      </c>
      <c r="M13" s="176">
        <f t="shared" si="2"/>
        <v>0</v>
      </c>
      <c r="N13" s="176">
        <f t="shared" ref="N13:N18" si="10">X13+AH13</f>
        <v>0</v>
      </c>
      <c r="O13" s="176">
        <f t="shared" si="3"/>
        <v>0</v>
      </c>
      <c r="P13" s="176">
        <f t="shared" si="3"/>
        <v>0</v>
      </c>
      <c r="Q13" s="177">
        <f t="shared" si="4"/>
        <v>69</v>
      </c>
      <c r="R13" s="179">
        <v>23</v>
      </c>
      <c r="S13" s="179"/>
      <c r="T13" s="176">
        <f t="shared" si="5"/>
        <v>46</v>
      </c>
      <c r="U13" s="229">
        <v>16</v>
      </c>
      <c r="V13" s="229">
        <v>30</v>
      </c>
      <c r="W13" s="179"/>
      <c r="X13" s="179"/>
      <c r="Y13" s="179"/>
      <c r="Z13" s="230"/>
      <c r="AA13" s="177">
        <f t="shared" si="8"/>
        <v>99</v>
      </c>
      <c r="AB13" s="179">
        <v>33</v>
      </c>
      <c r="AC13" s="179"/>
      <c r="AD13" s="176">
        <f t="shared" si="9"/>
        <v>66</v>
      </c>
      <c r="AE13" s="229">
        <v>16</v>
      </c>
      <c r="AF13" s="229">
        <v>50</v>
      </c>
      <c r="AG13" s="179"/>
      <c r="AH13" s="179"/>
      <c r="AI13" s="179"/>
      <c r="AJ13" s="230"/>
      <c r="AK13" s="142"/>
      <c r="AL13" s="143"/>
      <c r="AM13" s="143"/>
      <c r="AN13" s="143"/>
      <c r="AO13" s="143"/>
      <c r="AP13" s="143"/>
      <c r="AQ13" s="143"/>
      <c r="AR13" s="143"/>
      <c r="AS13" s="143"/>
      <c r="AT13" s="144"/>
      <c r="AU13" s="142"/>
      <c r="AV13" s="143"/>
      <c r="AW13" s="143"/>
      <c r="AX13" s="143"/>
      <c r="AY13" s="143"/>
      <c r="AZ13" s="143"/>
      <c r="BA13" s="143"/>
      <c r="BB13" s="143"/>
      <c r="BC13" s="143"/>
      <c r="BD13" s="144"/>
      <c r="BE13" s="142"/>
      <c r="BF13" s="143"/>
      <c r="BG13" s="143"/>
      <c r="BH13" s="143"/>
      <c r="BI13" s="143"/>
      <c r="BJ13" s="143"/>
      <c r="BK13" s="143"/>
      <c r="BL13" s="143"/>
      <c r="BM13" s="143"/>
      <c r="BN13" s="144"/>
      <c r="BO13" s="142"/>
      <c r="BP13" s="143"/>
      <c r="BQ13" s="143"/>
      <c r="BR13" s="143"/>
      <c r="BS13" s="143"/>
      <c r="BT13" s="143"/>
      <c r="BU13" s="143"/>
      <c r="BV13" s="143"/>
      <c r="BW13" s="143"/>
      <c r="BX13" s="144"/>
      <c r="BY13" s="142"/>
      <c r="BZ13" s="143"/>
      <c r="CA13" s="143"/>
      <c r="CB13" s="143"/>
      <c r="CC13" s="143"/>
      <c r="CD13" s="143"/>
      <c r="CE13" s="143"/>
      <c r="CF13" s="143"/>
      <c r="CG13" s="143"/>
      <c r="CH13" s="144"/>
      <c r="CI13" s="142"/>
      <c r="CJ13" s="143"/>
      <c r="CK13" s="143"/>
      <c r="CL13" s="143"/>
      <c r="CM13" s="143"/>
      <c r="CN13" s="143"/>
      <c r="CO13" s="143"/>
      <c r="CP13" s="143"/>
      <c r="CQ13" s="143"/>
      <c r="CR13" s="144"/>
      <c r="CS13" s="82"/>
      <c r="CT13" s="80">
        <v>117</v>
      </c>
      <c r="CU13" s="81"/>
      <c r="CV13" s="64"/>
    </row>
    <row r="14" spans="1:100" s="10" customFormat="1" ht="13.5" customHeight="1">
      <c r="A14" s="78" t="s">
        <v>479</v>
      </c>
      <c r="B14" s="79" t="s">
        <v>381</v>
      </c>
      <c r="C14" s="179">
        <v>2</v>
      </c>
      <c r="D14" s="179"/>
      <c r="E14" s="179">
        <v>1</v>
      </c>
      <c r="F14" s="179"/>
      <c r="G14" s="176">
        <f t="shared" si="6"/>
        <v>336</v>
      </c>
      <c r="H14" s="176">
        <f t="shared" si="7"/>
        <v>112</v>
      </c>
      <c r="I14" s="176">
        <f t="shared" si="7"/>
        <v>0</v>
      </c>
      <c r="J14" s="176">
        <f t="shared" si="7"/>
        <v>224</v>
      </c>
      <c r="K14" s="176">
        <f t="shared" si="7"/>
        <v>110</v>
      </c>
      <c r="L14" s="176">
        <f t="shared" si="2"/>
        <v>114</v>
      </c>
      <c r="M14" s="176">
        <f t="shared" si="2"/>
        <v>0</v>
      </c>
      <c r="N14" s="176">
        <f t="shared" si="10"/>
        <v>0</v>
      </c>
      <c r="O14" s="176">
        <f>Y14+AI14</f>
        <v>0</v>
      </c>
      <c r="P14" s="176">
        <f t="shared" si="3"/>
        <v>0</v>
      </c>
      <c r="Q14" s="177">
        <f t="shared" si="4"/>
        <v>144</v>
      </c>
      <c r="R14" s="179">
        <v>48</v>
      </c>
      <c r="S14" s="179"/>
      <c r="T14" s="176">
        <f t="shared" si="5"/>
        <v>96</v>
      </c>
      <c r="U14" s="229">
        <v>50</v>
      </c>
      <c r="V14" s="229">
        <v>46</v>
      </c>
      <c r="W14" s="179"/>
      <c r="X14" s="179"/>
      <c r="Y14" s="179"/>
      <c r="Z14" s="230"/>
      <c r="AA14" s="177">
        <f t="shared" si="8"/>
        <v>192</v>
      </c>
      <c r="AB14" s="179">
        <v>64</v>
      </c>
      <c r="AC14" s="179"/>
      <c r="AD14" s="176">
        <f t="shared" si="9"/>
        <v>128</v>
      </c>
      <c r="AE14" s="229">
        <v>60</v>
      </c>
      <c r="AF14" s="229">
        <v>68</v>
      </c>
      <c r="AG14" s="179"/>
      <c r="AH14" s="179"/>
      <c r="AI14" s="179"/>
      <c r="AJ14" s="230"/>
      <c r="AK14" s="142"/>
      <c r="AL14" s="143"/>
      <c r="AM14" s="143"/>
      <c r="AN14" s="143"/>
      <c r="AO14" s="143"/>
      <c r="AP14" s="143"/>
      <c r="AQ14" s="143"/>
      <c r="AR14" s="143"/>
      <c r="AS14" s="143"/>
      <c r="AT14" s="144"/>
      <c r="AU14" s="142"/>
      <c r="AV14" s="143"/>
      <c r="AW14" s="143"/>
      <c r="AX14" s="143"/>
      <c r="AY14" s="143"/>
      <c r="AZ14" s="143"/>
      <c r="BA14" s="143"/>
      <c r="BB14" s="143"/>
      <c r="BC14" s="143"/>
      <c r="BD14" s="144"/>
      <c r="BE14" s="142"/>
      <c r="BF14" s="143"/>
      <c r="BG14" s="143"/>
      <c r="BH14" s="143"/>
      <c r="BI14" s="143"/>
      <c r="BJ14" s="143"/>
      <c r="BK14" s="143"/>
      <c r="BL14" s="143"/>
      <c r="BM14" s="143"/>
      <c r="BN14" s="144"/>
      <c r="BO14" s="142"/>
      <c r="BP14" s="143"/>
      <c r="BQ14" s="143"/>
      <c r="BR14" s="143"/>
      <c r="BS14" s="143"/>
      <c r="BT14" s="143"/>
      <c r="BU14" s="143"/>
      <c r="BV14" s="143"/>
      <c r="BW14" s="143"/>
      <c r="BX14" s="144"/>
      <c r="BY14" s="142"/>
      <c r="BZ14" s="143"/>
      <c r="CA14" s="143"/>
      <c r="CB14" s="143"/>
      <c r="CC14" s="143"/>
      <c r="CD14" s="143"/>
      <c r="CE14" s="143"/>
      <c r="CF14" s="143"/>
      <c r="CG14" s="143"/>
      <c r="CH14" s="144"/>
      <c r="CI14" s="142"/>
      <c r="CJ14" s="143"/>
      <c r="CK14" s="143"/>
      <c r="CL14" s="143"/>
      <c r="CM14" s="143"/>
      <c r="CN14" s="143"/>
      <c r="CO14" s="143"/>
      <c r="CP14" s="143"/>
      <c r="CQ14" s="143"/>
      <c r="CR14" s="144"/>
      <c r="CS14" s="82"/>
      <c r="CT14" s="80">
        <v>156</v>
      </c>
      <c r="CU14" s="81"/>
      <c r="CV14" s="64"/>
    </row>
    <row r="15" spans="1:100" s="10" customFormat="1" ht="10.5">
      <c r="A15" s="78" t="s">
        <v>480</v>
      </c>
      <c r="B15" s="79" t="s">
        <v>64</v>
      </c>
      <c r="C15" s="179"/>
      <c r="D15" s="179"/>
      <c r="E15" s="179">
        <v>2</v>
      </c>
      <c r="F15" s="179"/>
      <c r="G15" s="176">
        <f t="shared" si="6"/>
        <v>138</v>
      </c>
      <c r="H15" s="176">
        <f t="shared" si="7"/>
        <v>46</v>
      </c>
      <c r="I15" s="176">
        <f t="shared" si="7"/>
        <v>0</v>
      </c>
      <c r="J15" s="176">
        <f t="shared" si="7"/>
        <v>92</v>
      </c>
      <c r="K15" s="176">
        <f t="shared" si="7"/>
        <v>62</v>
      </c>
      <c r="L15" s="176">
        <f t="shared" si="2"/>
        <v>0</v>
      </c>
      <c r="M15" s="176">
        <f t="shared" si="2"/>
        <v>0</v>
      </c>
      <c r="N15" s="176">
        <f t="shared" si="10"/>
        <v>30</v>
      </c>
      <c r="O15" s="176">
        <f>Y15+AI15</f>
        <v>0</v>
      </c>
      <c r="P15" s="176">
        <f t="shared" si="3"/>
        <v>0</v>
      </c>
      <c r="Q15" s="177">
        <f t="shared" si="4"/>
        <v>75</v>
      </c>
      <c r="R15" s="179">
        <v>25</v>
      </c>
      <c r="S15" s="179"/>
      <c r="T15" s="176">
        <f t="shared" si="5"/>
        <v>50</v>
      </c>
      <c r="U15" s="229">
        <v>32</v>
      </c>
      <c r="V15" s="229"/>
      <c r="W15" s="179"/>
      <c r="X15" s="179">
        <v>18</v>
      </c>
      <c r="Y15" s="179"/>
      <c r="Z15" s="230"/>
      <c r="AA15" s="177">
        <f t="shared" si="8"/>
        <v>63</v>
      </c>
      <c r="AB15" s="179">
        <v>21</v>
      </c>
      <c r="AC15" s="179"/>
      <c r="AD15" s="176">
        <f t="shared" si="9"/>
        <v>42</v>
      </c>
      <c r="AE15" s="229">
        <v>30</v>
      </c>
      <c r="AF15" s="229"/>
      <c r="AG15" s="179"/>
      <c r="AH15" s="179">
        <v>12</v>
      </c>
      <c r="AI15" s="179"/>
      <c r="AJ15" s="230"/>
      <c r="AK15" s="142"/>
      <c r="AL15" s="143"/>
      <c r="AM15" s="143"/>
      <c r="AN15" s="143"/>
      <c r="AO15" s="143"/>
      <c r="AP15" s="143"/>
      <c r="AQ15" s="143"/>
      <c r="AR15" s="143"/>
      <c r="AS15" s="143"/>
      <c r="AT15" s="144"/>
      <c r="AU15" s="142"/>
      <c r="AV15" s="143"/>
      <c r="AW15" s="143"/>
      <c r="AX15" s="143"/>
      <c r="AY15" s="143"/>
      <c r="AZ15" s="143"/>
      <c r="BA15" s="143"/>
      <c r="BB15" s="143"/>
      <c r="BC15" s="143"/>
      <c r="BD15" s="144"/>
      <c r="BE15" s="142"/>
      <c r="BF15" s="143"/>
      <c r="BG15" s="143"/>
      <c r="BH15" s="143"/>
      <c r="BI15" s="143"/>
      <c r="BJ15" s="143"/>
      <c r="BK15" s="143"/>
      <c r="BL15" s="143"/>
      <c r="BM15" s="143"/>
      <c r="BN15" s="144"/>
      <c r="BO15" s="142"/>
      <c r="BP15" s="143"/>
      <c r="BQ15" s="143"/>
      <c r="BR15" s="143"/>
      <c r="BS15" s="143"/>
      <c r="BT15" s="143"/>
      <c r="BU15" s="143"/>
      <c r="BV15" s="143"/>
      <c r="BW15" s="143"/>
      <c r="BX15" s="144"/>
      <c r="BY15" s="142"/>
      <c r="BZ15" s="143"/>
      <c r="CA15" s="143"/>
      <c r="CB15" s="143"/>
      <c r="CC15" s="143"/>
      <c r="CD15" s="143"/>
      <c r="CE15" s="143"/>
      <c r="CF15" s="143"/>
      <c r="CG15" s="143"/>
      <c r="CH15" s="144"/>
      <c r="CI15" s="142"/>
      <c r="CJ15" s="143"/>
      <c r="CK15" s="143"/>
      <c r="CL15" s="143"/>
      <c r="CM15" s="143"/>
      <c r="CN15" s="143"/>
      <c r="CO15" s="143"/>
      <c r="CP15" s="143"/>
      <c r="CQ15" s="143"/>
      <c r="CR15" s="144"/>
      <c r="CS15" s="82"/>
      <c r="CT15" s="80">
        <v>117</v>
      </c>
      <c r="CU15" s="81"/>
      <c r="CV15" s="64"/>
    </row>
    <row r="16" spans="1:100" s="10" customFormat="1" ht="13.5" customHeight="1">
      <c r="A16" s="78" t="s">
        <v>481</v>
      </c>
      <c r="B16" s="79" t="s">
        <v>65</v>
      </c>
      <c r="C16" s="179"/>
      <c r="D16" s="179"/>
      <c r="E16" s="179" t="s">
        <v>482</v>
      </c>
      <c r="F16" s="179"/>
      <c r="G16" s="176">
        <f t="shared" si="6"/>
        <v>177</v>
      </c>
      <c r="H16" s="176">
        <f t="shared" si="7"/>
        <v>59</v>
      </c>
      <c r="I16" s="176">
        <f t="shared" si="7"/>
        <v>0</v>
      </c>
      <c r="J16" s="176">
        <f t="shared" si="7"/>
        <v>118</v>
      </c>
      <c r="K16" s="176">
        <f t="shared" si="7"/>
        <v>8</v>
      </c>
      <c r="L16" s="176">
        <f t="shared" si="2"/>
        <v>110</v>
      </c>
      <c r="M16" s="176">
        <f t="shared" si="2"/>
        <v>0</v>
      </c>
      <c r="N16" s="176">
        <f t="shared" si="10"/>
        <v>0</v>
      </c>
      <c r="O16" s="176">
        <f t="shared" si="3"/>
        <v>0</v>
      </c>
      <c r="P16" s="176">
        <f t="shared" si="3"/>
        <v>0</v>
      </c>
      <c r="Q16" s="177">
        <f t="shared" si="4"/>
        <v>78</v>
      </c>
      <c r="R16" s="179">
        <v>26</v>
      </c>
      <c r="S16" s="179"/>
      <c r="T16" s="176">
        <f t="shared" si="5"/>
        <v>52</v>
      </c>
      <c r="U16" s="229">
        <v>4</v>
      </c>
      <c r="V16" s="229">
        <v>48</v>
      </c>
      <c r="W16" s="179"/>
      <c r="X16" s="179"/>
      <c r="Y16" s="179"/>
      <c r="Z16" s="230"/>
      <c r="AA16" s="177">
        <f t="shared" si="8"/>
        <v>99</v>
      </c>
      <c r="AB16" s="179">
        <v>33</v>
      </c>
      <c r="AC16" s="179"/>
      <c r="AD16" s="176">
        <f t="shared" si="9"/>
        <v>66</v>
      </c>
      <c r="AE16" s="229">
        <v>4</v>
      </c>
      <c r="AF16" s="229">
        <v>62</v>
      </c>
      <c r="AG16" s="179"/>
      <c r="AH16" s="179"/>
      <c r="AI16" s="179"/>
      <c r="AJ16" s="230"/>
      <c r="AK16" s="142"/>
      <c r="AL16" s="143"/>
      <c r="AM16" s="143"/>
      <c r="AN16" s="143"/>
      <c r="AO16" s="143"/>
      <c r="AP16" s="143"/>
      <c r="AQ16" s="143"/>
      <c r="AR16" s="143"/>
      <c r="AS16" s="143"/>
      <c r="AT16" s="144"/>
      <c r="AU16" s="142"/>
      <c r="AV16" s="143"/>
      <c r="AW16" s="143"/>
      <c r="AX16" s="143"/>
      <c r="AY16" s="143"/>
      <c r="AZ16" s="143"/>
      <c r="BA16" s="143"/>
      <c r="BB16" s="143"/>
      <c r="BC16" s="143"/>
      <c r="BD16" s="144"/>
      <c r="BE16" s="142"/>
      <c r="BF16" s="143"/>
      <c r="BG16" s="143"/>
      <c r="BH16" s="143"/>
      <c r="BI16" s="143"/>
      <c r="BJ16" s="143"/>
      <c r="BK16" s="143"/>
      <c r="BL16" s="143"/>
      <c r="BM16" s="143"/>
      <c r="BN16" s="144"/>
      <c r="BO16" s="142"/>
      <c r="BP16" s="143"/>
      <c r="BQ16" s="143"/>
      <c r="BR16" s="143"/>
      <c r="BS16" s="143"/>
      <c r="BT16" s="143"/>
      <c r="BU16" s="143"/>
      <c r="BV16" s="143"/>
      <c r="BW16" s="143"/>
      <c r="BX16" s="144"/>
      <c r="BY16" s="142"/>
      <c r="BZ16" s="143"/>
      <c r="CA16" s="143"/>
      <c r="CB16" s="143"/>
      <c r="CC16" s="143"/>
      <c r="CD16" s="143"/>
      <c r="CE16" s="143"/>
      <c r="CF16" s="143"/>
      <c r="CG16" s="143"/>
      <c r="CH16" s="144"/>
      <c r="CI16" s="142"/>
      <c r="CJ16" s="143"/>
      <c r="CK16" s="143"/>
      <c r="CL16" s="143"/>
      <c r="CM16" s="143"/>
      <c r="CN16" s="143"/>
      <c r="CO16" s="143"/>
      <c r="CP16" s="143"/>
      <c r="CQ16" s="143"/>
      <c r="CR16" s="144"/>
      <c r="CS16" s="82"/>
      <c r="CT16" s="80">
        <v>117</v>
      </c>
      <c r="CU16" s="81"/>
      <c r="CV16" s="64"/>
    </row>
    <row r="17" spans="1:100" s="10" customFormat="1" ht="21">
      <c r="A17" s="78" t="s">
        <v>483</v>
      </c>
      <c r="B17" s="79" t="s">
        <v>66</v>
      </c>
      <c r="C17" s="179"/>
      <c r="D17" s="179"/>
      <c r="E17" s="179">
        <v>2</v>
      </c>
      <c r="F17" s="179"/>
      <c r="G17" s="176">
        <f t="shared" si="6"/>
        <v>102</v>
      </c>
      <c r="H17" s="176">
        <f t="shared" si="7"/>
        <v>34</v>
      </c>
      <c r="I17" s="176">
        <f t="shared" si="7"/>
        <v>0</v>
      </c>
      <c r="J17" s="176">
        <f t="shared" si="7"/>
        <v>68</v>
      </c>
      <c r="K17" s="176">
        <f t="shared" si="7"/>
        <v>50</v>
      </c>
      <c r="L17" s="176">
        <f t="shared" si="2"/>
        <v>18</v>
      </c>
      <c r="M17" s="176">
        <f t="shared" si="2"/>
        <v>0</v>
      </c>
      <c r="N17" s="176">
        <f t="shared" si="10"/>
        <v>0</v>
      </c>
      <c r="O17" s="176">
        <f>Y17+AI17</f>
        <v>0</v>
      </c>
      <c r="P17" s="176">
        <f t="shared" si="3"/>
        <v>0</v>
      </c>
      <c r="Q17" s="177">
        <f t="shared" si="4"/>
        <v>0</v>
      </c>
      <c r="R17" s="179"/>
      <c r="S17" s="179"/>
      <c r="T17" s="176">
        <f t="shared" si="5"/>
        <v>0</v>
      </c>
      <c r="U17" s="229"/>
      <c r="V17" s="229"/>
      <c r="W17" s="179"/>
      <c r="X17" s="179"/>
      <c r="Y17" s="179"/>
      <c r="Z17" s="230"/>
      <c r="AA17" s="177">
        <f t="shared" si="8"/>
        <v>102</v>
      </c>
      <c r="AB17" s="179">
        <v>34</v>
      </c>
      <c r="AC17" s="179"/>
      <c r="AD17" s="176">
        <f t="shared" si="9"/>
        <v>68</v>
      </c>
      <c r="AE17" s="229">
        <v>50</v>
      </c>
      <c r="AF17" s="229">
        <v>18</v>
      </c>
      <c r="AG17" s="179"/>
      <c r="AH17" s="179"/>
      <c r="AI17" s="179"/>
      <c r="AJ17" s="230"/>
      <c r="AK17" s="142"/>
      <c r="AL17" s="143"/>
      <c r="AM17" s="143"/>
      <c r="AN17" s="143"/>
      <c r="AO17" s="143"/>
      <c r="AP17" s="143"/>
      <c r="AQ17" s="143"/>
      <c r="AR17" s="143"/>
      <c r="AS17" s="143"/>
      <c r="AT17" s="144"/>
      <c r="AU17" s="142"/>
      <c r="AV17" s="143"/>
      <c r="AW17" s="143"/>
      <c r="AX17" s="143"/>
      <c r="AY17" s="143"/>
      <c r="AZ17" s="143"/>
      <c r="BA17" s="143"/>
      <c r="BB17" s="143"/>
      <c r="BC17" s="143"/>
      <c r="BD17" s="144"/>
      <c r="BE17" s="142"/>
      <c r="BF17" s="143"/>
      <c r="BG17" s="143"/>
      <c r="BH17" s="143"/>
      <c r="BI17" s="143"/>
      <c r="BJ17" s="143"/>
      <c r="BK17" s="143"/>
      <c r="BL17" s="143"/>
      <c r="BM17" s="143"/>
      <c r="BN17" s="144"/>
      <c r="BO17" s="142"/>
      <c r="BP17" s="143"/>
      <c r="BQ17" s="143"/>
      <c r="BR17" s="143"/>
      <c r="BS17" s="143"/>
      <c r="BT17" s="143"/>
      <c r="BU17" s="143"/>
      <c r="BV17" s="143"/>
      <c r="BW17" s="143"/>
      <c r="BX17" s="144"/>
      <c r="BY17" s="142"/>
      <c r="BZ17" s="143"/>
      <c r="CA17" s="143"/>
      <c r="CB17" s="143"/>
      <c r="CC17" s="143"/>
      <c r="CD17" s="143"/>
      <c r="CE17" s="143"/>
      <c r="CF17" s="143"/>
      <c r="CG17" s="143"/>
      <c r="CH17" s="144"/>
      <c r="CI17" s="142"/>
      <c r="CJ17" s="143"/>
      <c r="CK17" s="143"/>
      <c r="CL17" s="143"/>
      <c r="CM17" s="143"/>
      <c r="CN17" s="143"/>
      <c r="CO17" s="143"/>
      <c r="CP17" s="143"/>
      <c r="CQ17" s="143"/>
      <c r="CR17" s="144"/>
      <c r="CS17" s="82"/>
      <c r="CT17" s="80">
        <v>70</v>
      </c>
      <c r="CU17" s="81"/>
      <c r="CV17" s="64"/>
    </row>
    <row r="18" spans="1:100" s="10" customFormat="1" ht="11.25" thickBot="1">
      <c r="A18" s="78" t="s">
        <v>484</v>
      </c>
      <c r="B18" s="79" t="s">
        <v>427</v>
      </c>
      <c r="C18" s="182"/>
      <c r="D18" s="182"/>
      <c r="E18" s="182">
        <v>1</v>
      </c>
      <c r="F18" s="182"/>
      <c r="G18" s="176">
        <f t="shared" si="6"/>
        <v>66</v>
      </c>
      <c r="H18" s="176">
        <f t="shared" si="7"/>
        <v>22</v>
      </c>
      <c r="I18" s="176">
        <f t="shared" si="7"/>
        <v>0</v>
      </c>
      <c r="J18" s="176">
        <f t="shared" si="7"/>
        <v>44</v>
      </c>
      <c r="K18" s="176">
        <f t="shared" si="7"/>
        <v>30</v>
      </c>
      <c r="L18" s="176">
        <f t="shared" si="2"/>
        <v>14</v>
      </c>
      <c r="M18" s="176">
        <f t="shared" si="2"/>
        <v>0</v>
      </c>
      <c r="N18" s="176">
        <f t="shared" si="10"/>
        <v>0</v>
      </c>
      <c r="O18" s="176">
        <f>Y18+AI18</f>
        <v>0</v>
      </c>
      <c r="P18" s="176">
        <f t="shared" si="3"/>
        <v>0</v>
      </c>
      <c r="Q18" s="177">
        <f t="shared" si="4"/>
        <v>66</v>
      </c>
      <c r="R18" s="179">
        <v>22</v>
      </c>
      <c r="S18" s="179"/>
      <c r="T18" s="176">
        <f t="shared" si="5"/>
        <v>44</v>
      </c>
      <c r="U18" s="229">
        <v>30</v>
      </c>
      <c r="V18" s="229">
        <v>14</v>
      </c>
      <c r="W18" s="179"/>
      <c r="X18" s="179"/>
      <c r="Y18" s="179"/>
      <c r="Z18" s="230"/>
      <c r="AA18" s="177">
        <f t="shared" si="8"/>
        <v>0</v>
      </c>
      <c r="AB18" s="179"/>
      <c r="AC18" s="179"/>
      <c r="AD18" s="176">
        <f t="shared" si="9"/>
        <v>0</v>
      </c>
      <c r="AE18" s="229"/>
      <c r="AF18" s="229"/>
      <c r="AG18" s="179"/>
      <c r="AH18" s="179"/>
      <c r="AI18" s="179"/>
      <c r="AJ18" s="230"/>
      <c r="AK18" s="142"/>
      <c r="AL18" s="143"/>
      <c r="AM18" s="143"/>
      <c r="AN18" s="143"/>
      <c r="AO18" s="143"/>
      <c r="AP18" s="143"/>
      <c r="AQ18" s="143"/>
      <c r="AR18" s="143"/>
      <c r="AS18" s="143"/>
      <c r="AT18" s="144"/>
      <c r="AU18" s="142"/>
      <c r="AV18" s="143"/>
      <c r="AW18" s="143"/>
      <c r="AX18" s="143"/>
      <c r="AY18" s="143"/>
      <c r="AZ18" s="143"/>
      <c r="BA18" s="143"/>
      <c r="BB18" s="143"/>
      <c r="BC18" s="143"/>
      <c r="BD18" s="144"/>
      <c r="BE18" s="142"/>
      <c r="BF18" s="143"/>
      <c r="BG18" s="143"/>
      <c r="BH18" s="143"/>
      <c r="BI18" s="143"/>
      <c r="BJ18" s="143"/>
      <c r="BK18" s="143"/>
      <c r="BL18" s="143"/>
      <c r="BM18" s="143"/>
      <c r="BN18" s="144"/>
      <c r="BO18" s="142"/>
      <c r="BP18" s="143"/>
      <c r="BQ18" s="143"/>
      <c r="BR18" s="143"/>
      <c r="BS18" s="143"/>
      <c r="BT18" s="143"/>
      <c r="BU18" s="143"/>
      <c r="BV18" s="143"/>
      <c r="BW18" s="143"/>
      <c r="BX18" s="144"/>
      <c r="BY18" s="142"/>
      <c r="BZ18" s="143"/>
      <c r="CA18" s="143"/>
      <c r="CB18" s="143"/>
      <c r="CC18" s="143"/>
      <c r="CD18" s="143"/>
      <c r="CE18" s="143"/>
      <c r="CF18" s="143"/>
      <c r="CG18" s="143"/>
      <c r="CH18" s="144"/>
      <c r="CI18" s="142"/>
      <c r="CJ18" s="143"/>
      <c r="CK18" s="143"/>
      <c r="CL18" s="143"/>
      <c r="CM18" s="143"/>
      <c r="CN18" s="143"/>
      <c r="CO18" s="143"/>
      <c r="CP18" s="143"/>
      <c r="CQ18" s="143"/>
      <c r="CR18" s="144"/>
      <c r="CS18" s="82"/>
      <c r="CT18" s="80">
        <v>97</v>
      </c>
      <c r="CU18" s="81"/>
      <c r="CV18" s="64"/>
    </row>
    <row r="19" spans="1:100" s="41" customFormat="1" ht="33" thickTop="1" thickBot="1">
      <c r="A19" s="72" t="s">
        <v>474</v>
      </c>
      <c r="B19" s="73" t="s">
        <v>485</v>
      </c>
      <c r="C19" s="183">
        <v>1</v>
      </c>
      <c r="D19" s="183"/>
      <c r="E19" s="183">
        <v>2</v>
      </c>
      <c r="F19" s="183"/>
      <c r="G19" s="178">
        <f>SUM(G20:G22)</f>
        <v>708</v>
      </c>
      <c r="H19" s="178">
        <f t="shared" ref="H19:AJ19" si="11">SUM(H20:H22)</f>
        <v>236</v>
      </c>
      <c r="I19" s="178">
        <f t="shared" si="11"/>
        <v>0</v>
      </c>
      <c r="J19" s="178">
        <f t="shared" si="11"/>
        <v>472</v>
      </c>
      <c r="K19" s="178">
        <f t="shared" si="11"/>
        <v>250</v>
      </c>
      <c r="L19" s="178">
        <f t="shared" si="11"/>
        <v>190</v>
      </c>
      <c r="M19" s="178">
        <f t="shared" si="11"/>
        <v>32</v>
      </c>
      <c r="N19" s="178">
        <f t="shared" si="11"/>
        <v>0</v>
      </c>
      <c r="O19" s="178">
        <f t="shared" si="11"/>
        <v>0</v>
      </c>
      <c r="P19" s="184">
        <f t="shared" si="11"/>
        <v>0</v>
      </c>
      <c r="Q19" s="185">
        <f t="shared" si="11"/>
        <v>252</v>
      </c>
      <c r="R19" s="178">
        <f t="shared" si="11"/>
        <v>84</v>
      </c>
      <c r="S19" s="178">
        <f t="shared" si="11"/>
        <v>0</v>
      </c>
      <c r="T19" s="178">
        <f t="shared" si="11"/>
        <v>168</v>
      </c>
      <c r="U19" s="178">
        <f t="shared" si="11"/>
        <v>86</v>
      </c>
      <c r="V19" s="178">
        <f t="shared" si="11"/>
        <v>70</v>
      </c>
      <c r="W19" s="178">
        <f t="shared" si="11"/>
        <v>12</v>
      </c>
      <c r="X19" s="178">
        <f t="shared" si="11"/>
        <v>0</v>
      </c>
      <c r="Y19" s="178">
        <f t="shared" si="11"/>
        <v>0</v>
      </c>
      <c r="Z19" s="184">
        <f t="shared" si="11"/>
        <v>0</v>
      </c>
      <c r="AA19" s="185">
        <f t="shared" si="11"/>
        <v>456</v>
      </c>
      <c r="AB19" s="178">
        <f t="shared" si="11"/>
        <v>152</v>
      </c>
      <c r="AC19" s="178">
        <f t="shared" si="11"/>
        <v>0</v>
      </c>
      <c r="AD19" s="178">
        <f t="shared" si="11"/>
        <v>304</v>
      </c>
      <c r="AE19" s="178">
        <f t="shared" si="11"/>
        <v>164</v>
      </c>
      <c r="AF19" s="178">
        <f t="shared" si="11"/>
        <v>120</v>
      </c>
      <c r="AG19" s="178">
        <f t="shared" si="11"/>
        <v>20</v>
      </c>
      <c r="AH19" s="178">
        <f t="shared" si="11"/>
        <v>0</v>
      </c>
      <c r="AI19" s="178">
        <f t="shared" si="11"/>
        <v>0</v>
      </c>
      <c r="AJ19" s="178">
        <f t="shared" si="11"/>
        <v>0</v>
      </c>
      <c r="AK19" s="145"/>
      <c r="AL19" s="146"/>
      <c r="AM19" s="146"/>
      <c r="AN19" s="146"/>
      <c r="AO19" s="146"/>
      <c r="AP19" s="146"/>
      <c r="AQ19" s="146"/>
      <c r="AR19" s="146"/>
      <c r="AS19" s="146"/>
      <c r="AT19" s="147"/>
      <c r="AU19" s="145"/>
      <c r="AV19" s="146"/>
      <c r="AW19" s="146"/>
      <c r="AX19" s="146"/>
      <c r="AY19" s="146"/>
      <c r="AZ19" s="146"/>
      <c r="BA19" s="146"/>
      <c r="BB19" s="146"/>
      <c r="BC19" s="146"/>
      <c r="BD19" s="147"/>
      <c r="BE19" s="145"/>
      <c r="BF19" s="146"/>
      <c r="BG19" s="146"/>
      <c r="BH19" s="146"/>
      <c r="BI19" s="146"/>
      <c r="BJ19" s="146"/>
      <c r="BK19" s="146"/>
      <c r="BL19" s="146"/>
      <c r="BM19" s="146"/>
      <c r="BN19" s="147"/>
      <c r="BO19" s="145"/>
      <c r="BP19" s="146"/>
      <c r="BQ19" s="146"/>
      <c r="BR19" s="146"/>
      <c r="BS19" s="146"/>
      <c r="BT19" s="146"/>
      <c r="BU19" s="146"/>
      <c r="BV19" s="146"/>
      <c r="BW19" s="146"/>
      <c r="BX19" s="147"/>
      <c r="BY19" s="145"/>
      <c r="BZ19" s="146"/>
      <c r="CA19" s="146"/>
      <c r="CB19" s="146"/>
      <c r="CC19" s="146"/>
      <c r="CD19" s="146"/>
      <c r="CE19" s="146"/>
      <c r="CF19" s="146"/>
      <c r="CG19" s="146"/>
      <c r="CH19" s="147"/>
      <c r="CI19" s="145"/>
      <c r="CJ19" s="146"/>
      <c r="CK19" s="146"/>
      <c r="CL19" s="146"/>
      <c r="CM19" s="146"/>
      <c r="CN19" s="146"/>
      <c r="CO19" s="146"/>
      <c r="CP19" s="146"/>
      <c r="CQ19" s="146"/>
      <c r="CR19" s="147"/>
      <c r="CS19" s="83"/>
      <c r="CT19" s="84"/>
      <c r="CU19" s="81"/>
      <c r="CV19" s="77"/>
    </row>
    <row r="20" spans="1:100" s="10" customFormat="1" ht="13.5" customHeight="1">
      <c r="A20" s="78" t="s">
        <v>486</v>
      </c>
      <c r="B20" s="79" t="s">
        <v>487</v>
      </c>
      <c r="C20" s="180"/>
      <c r="D20" s="180"/>
      <c r="E20" s="180">
        <v>2</v>
      </c>
      <c r="F20" s="180"/>
      <c r="G20" s="176">
        <f t="shared" ref="G20:I22" si="12">Q20+AA20</f>
        <v>99</v>
      </c>
      <c r="H20" s="176">
        <f t="shared" si="12"/>
        <v>33</v>
      </c>
      <c r="I20" s="176">
        <f t="shared" si="12"/>
        <v>0</v>
      </c>
      <c r="J20" s="176">
        <f t="shared" ref="J20:K22" si="13">T20+AD20</f>
        <v>66</v>
      </c>
      <c r="K20" s="176">
        <f t="shared" si="13"/>
        <v>40</v>
      </c>
      <c r="L20" s="176">
        <f>V20+AF20</f>
        <v>26</v>
      </c>
      <c r="M20" s="176">
        <f t="shared" ref="M20:N22" si="14">W20+AG20</f>
        <v>0</v>
      </c>
      <c r="N20" s="176">
        <f t="shared" ref="N20:P22" si="15">W20+AG20</f>
        <v>0</v>
      </c>
      <c r="O20" s="176">
        <f t="shared" si="15"/>
        <v>0</v>
      </c>
      <c r="P20" s="176">
        <f t="shared" si="15"/>
        <v>0</v>
      </c>
      <c r="Q20" s="177">
        <f>R20+S20+T20</f>
        <v>0</v>
      </c>
      <c r="R20" s="180"/>
      <c r="S20" s="180"/>
      <c r="T20" s="176">
        <f>SUM(U20:Z20)</f>
        <v>0</v>
      </c>
      <c r="U20" s="180"/>
      <c r="V20" s="180"/>
      <c r="W20" s="231"/>
      <c r="X20" s="180"/>
      <c r="Y20" s="180"/>
      <c r="Z20" s="232"/>
      <c r="AA20" s="177">
        <f t="shared" si="8"/>
        <v>99</v>
      </c>
      <c r="AB20" s="234">
        <v>33</v>
      </c>
      <c r="AC20" s="180"/>
      <c r="AD20" s="176">
        <f t="shared" si="9"/>
        <v>66</v>
      </c>
      <c r="AE20" s="180">
        <v>40</v>
      </c>
      <c r="AF20" s="180">
        <v>26</v>
      </c>
      <c r="AG20" s="231"/>
      <c r="AH20" s="180"/>
      <c r="AI20" s="180"/>
      <c r="AJ20" s="232"/>
      <c r="AK20" s="148"/>
      <c r="AL20" s="149"/>
      <c r="AM20" s="149"/>
      <c r="AN20" s="149"/>
      <c r="AO20" s="149"/>
      <c r="AP20" s="149"/>
      <c r="AQ20" s="149"/>
      <c r="AR20" s="149"/>
      <c r="AS20" s="149"/>
      <c r="AT20" s="150"/>
      <c r="AU20" s="148"/>
      <c r="AV20" s="149"/>
      <c r="AW20" s="149"/>
      <c r="AX20" s="149"/>
      <c r="AY20" s="149"/>
      <c r="AZ20" s="149"/>
      <c r="BA20" s="149"/>
      <c r="BB20" s="149"/>
      <c r="BC20" s="149"/>
      <c r="BD20" s="150"/>
      <c r="BE20" s="148"/>
      <c r="BF20" s="149"/>
      <c r="BG20" s="149"/>
      <c r="BH20" s="149"/>
      <c r="BI20" s="149"/>
      <c r="BJ20" s="149"/>
      <c r="BK20" s="149"/>
      <c r="BL20" s="149"/>
      <c r="BM20" s="149"/>
      <c r="BN20" s="150"/>
      <c r="BO20" s="148"/>
      <c r="BP20" s="149"/>
      <c r="BQ20" s="149"/>
      <c r="BR20" s="149"/>
      <c r="BS20" s="149"/>
      <c r="BT20" s="149"/>
      <c r="BU20" s="149"/>
      <c r="BV20" s="149"/>
      <c r="BW20" s="149"/>
      <c r="BX20" s="150"/>
      <c r="BY20" s="148"/>
      <c r="BZ20" s="149"/>
      <c r="CA20" s="149"/>
      <c r="CB20" s="149"/>
      <c r="CC20" s="149"/>
      <c r="CD20" s="149"/>
      <c r="CE20" s="149"/>
      <c r="CF20" s="149"/>
      <c r="CG20" s="149"/>
      <c r="CH20" s="150"/>
      <c r="CI20" s="148"/>
      <c r="CJ20" s="149"/>
      <c r="CK20" s="149"/>
      <c r="CL20" s="149"/>
      <c r="CM20" s="149"/>
      <c r="CN20" s="149"/>
      <c r="CO20" s="149"/>
      <c r="CP20" s="149"/>
      <c r="CQ20" s="149"/>
      <c r="CR20" s="150"/>
      <c r="CS20" s="82"/>
      <c r="CT20" s="80">
        <v>100</v>
      </c>
      <c r="CU20" s="81"/>
      <c r="CV20" s="64"/>
    </row>
    <row r="21" spans="1:100" s="10" customFormat="1" ht="10.5">
      <c r="A21" s="78" t="s">
        <v>488</v>
      </c>
      <c r="B21" s="79" t="s">
        <v>383</v>
      </c>
      <c r="C21" s="179">
        <v>2</v>
      </c>
      <c r="D21" s="179"/>
      <c r="E21" s="179"/>
      <c r="F21" s="179"/>
      <c r="G21" s="176">
        <f t="shared" si="12"/>
        <v>348</v>
      </c>
      <c r="H21" s="176">
        <f t="shared" si="12"/>
        <v>116</v>
      </c>
      <c r="I21" s="176">
        <f t="shared" si="12"/>
        <v>0</v>
      </c>
      <c r="J21" s="176">
        <f t="shared" si="13"/>
        <v>232</v>
      </c>
      <c r="K21" s="176">
        <f t="shared" si="13"/>
        <v>118</v>
      </c>
      <c r="L21" s="176">
        <f>V21+AF21</f>
        <v>82</v>
      </c>
      <c r="M21" s="176">
        <f t="shared" si="14"/>
        <v>32</v>
      </c>
      <c r="N21" s="176">
        <f t="shared" si="14"/>
        <v>0</v>
      </c>
      <c r="O21" s="176">
        <f t="shared" si="15"/>
        <v>0</v>
      </c>
      <c r="P21" s="176">
        <f t="shared" si="15"/>
        <v>0</v>
      </c>
      <c r="Q21" s="177">
        <f>R21+S21+T21</f>
        <v>156</v>
      </c>
      <c r="R21" s="179">
        <v>52</v>
      </c>
      <c r="S21" s="179"/>
      <c r="T21" s="176">
        <f>SUM(U21:Z21)</f>
        <v>104</v>
      </c>
      <c r="U21" s="179">
        <v>52</v>
      </c>
      <c r="V21" s="179">
        <v>40</v>
      </c>
      <c r="W21" s="229">
        <v>12</v>
      </c>
      <c r="X21" s="179"/>
      <c r="Y21" s="179"/>
      <c r="Z21" s="230"/>
      <c r="AA21" s="177">
        <f t="shared" si="8"/>
        <v>192</v>
      </c>
      <c r="AB21" s="179">
        <v>64</v>
      </c>
      <c r="AC21" s="179"/>
      <c r="AD21" s="176">
        <f t="shared" si="9"/>
        <v>128</v>
      </c>
      <c r="AE21" s="180">
        <v>66</v>
      </c>
      <c r="AF21" s="180">
        <v>42</v>
      </c>
      <c r="AG21" s="231">
        <v>20</v>
      </c>
      <c r="AH21" s="180"/>
      <c r="AI21" s="179"/>
      <c r="AJ21" s="230"/>
      <c r="AK21" s="142"/>
      <c r="AL21" s="143"/>
      <c r="AM21" s="143"/>
      <c r="AN21" s="143"/>
      <c r="AO21" s="143"/>
      <c r="AP21" s="143"/>
      <c r="AQ21" s="143"/>
      <c r="AR21" s="143"/>
      <c r="AS21" s="143"/>
      <c r="AT21" s="144"/>
      <c r="AU21" s="142"/>
      <c r="AV21" s="143"/>
      <c r="AW21" s="143"/>
      <c r="AX21" s="143"/>
      <c r="AY21" s="143"/>
      <c r="AZ21" s="143"/>
      <c r="BA21" s="143"/>
      <c r="BB21" s="143"/>
      <c r="BC21" s="143"/>
      <c r="BD21" s="144"/>
      <c r="BE21" s="142"/>
      <c r="BF21" s="143"/>
      <c r="BG21" s="143"/>
      <c r="BH21" s="143"/>
      <c r="BI21" s="143"/>
      <c r="BJ21" s="143"/>
      <c r="BK21" s="143"/>
      <c r="BL21" s="143"/>
      <c r="BM21" s="143"/>
      <c r="BN21" s="144"/>
      <c r="BO21" s="142"/>
      <c r="BP21" s="143"/>
      <c r="BQ21" s="143"/>
      <c r="BR21" s="143"/>
      <c r="BS21" s="143"/>
      <c r="BT21" s="143"/>
      <c r="BU21" s="143"/>
      <c r="BV21" s="143"/>
      <c r="BW21" s="143"/>
      <c r="BX21" s="144"/>
      <c r="BY21" s="142"/>
      <c r="BZ21" s="143"/>
      <c r="CA21" s="143"/>
      <c r="CB21" s="143"/>
      <c r="CC21" s="143"/>
      <c r="CD21" s="143"/>
      <c r="CE21" s="143"/>
      <c r="CF21" s="143"/>
      <c r="CG21" s="143"/>
      <c r="CH21" s="144"/>
      <c r="CI21" s="142"/>
      <c r="CJ21" s="143"/>
      <c r="CK21" s="143"/>
      <c r="CL21" s="143"/>
      <c r="CM21" s="143"/>
      <c r="CN21" s="143"/>
      <c r="CO21" s="143"/>
      <c r="CP21" s="143"/>
      <c r="CQ21" s="143"/>
      <c r="CR21" s="144"/>
      <c r="CS21" s="82"/>
      <c r="CT21" s="80">
        <v>108</v>
      </c>
      <c r="CU21" s="81">
        <f>J21-CT21</f>
        <v>124</v>
      </c>
      <c r="CV21" s="64"/>
    </row>
    <row r="22" spans="1:100" s="10" customFormat="1" ht="13.5" customHeight="1" thickBot="1">
      <c r="A22" s="78" t="s">
        <v>489</v>
      </c>
      <c r="B22" s="79" t="s">
        <v>428</v>
      </c>
      <c r="C22" s="182"/>
      <c r="D22" s="182"/>
      <c r="E22" s="182">
        <v>2</v>
      </c>
      <c r="F22" s="182"/>
      <c r="G22" s="176">
        <f t="shared" si="12"/>
        <v>261</v>
      </c>
      <c r="H22" s="176">
        <f t="shared" si="12"/>
        <v>87</v>
      </c>
      <c r="I22" s="176">
        <f t="shared" si="12"/>
        <v>0</v>
      </c>
      <c r="J22" s="176">
        <f t="shared" si="13"/>
        <v>174</v>
      </c>
      <c r="K22" s="176">
        <f t="shared" si="13"/>
        <v>92</v>
      </c>
      <c r="L22" s="176">
        <f>V22+AF22</f>
        <v>82</v>
      </c>
      <c r="M22" s="176">
        <f t="shared" si="14"/>
        <v>0</v>
      </c>
      <c r="N22" s="176">
        <f t="shared" si="15"/>
        <v>0</v>
      </c>
      <c r="O22" s="176">
        <f t="shared" si="15"/>
        <v>0</v>
      </c>
      <c r="P22" s="176">
        <f t="shared" si="15"/>
        <v>0</v>
      </c>
      <c r="Q22" s="177">
        <f>R22+S22+T22</f>
        <v>96</v>
      </c>
      <c r="R22" s="179">
        <v>32</v>
      </c>
      <c r="S22" s="179"/>
      <c r="T22" s="176">
        <f>SUM(U22:Z22)</f>
        <v>64</v>
      </c>
      <c r="U22" s="179">
        <v>34</v>
      </c>
      <c r="V22" s="179">
        <v>30</v>
      </c>
      <c r="W22" s="179"/>
      <c r="X22" s="179"/>
      <c r="Y22" s="179"/>
      <c r="Z22" s="233"/>
      <c r="AA22" s="177">
        <f t="shared" si="8"/>
        <v>165</v>
      </c>
      <c r="AB22" s="234">
        <v>55</v>
      </c>
      <c r="AC22" s="179"/>
      <c r="AD22" s="176">
        <f t="shared" si="9"/>
        <v>110</v>
      </c>
      <c r="AE22" s="180">
        <v>58</v>
      </c>
      <c r="AF22" s="180">
        <v>52</v>
      </c>
      <c r="AG22" s="231"/>
      <c r="AH22" s="180"/>
      <c r="AI22" s="179"/>
      <c r="AJ22" s="230"/>
      <c r="AK22" s="142"/>
      <c r="AL22" s="143"/>
      <c r="AM22" s="143"/>
      <c r="AN22" s="143"/>
      <c r="AO22" s="143"/>
      <c r="AP22" s="143"/>
      <c r="AQ22" s="143"/>
      <c r="AR22" s="143"/>
      <c r="AS22" s="143"/>
      <c r="AT22" s="144"/>
      <c r="AU22" s="142"/>
      <c r="AV22" s="143"/>
      <c r="AW22" s="143"/>
      <c r="AX22" s="143"/>
      <c r="AY22" s="143"/>
      <c r="AZ22" s="143"/>
      <c r="BA22" s="143"/>
      <c r="BB22" s="143"/>
      <c r="BC22" s="143"/>
      <c r="BD22" s="144"/>
      <c r="BE22" s="142"/>
      <c r="BF22" s="143"/>
      <c r="BG22" s="143"/>
      <c r="BH22" s="143"/>
      <c r="BI22" s="143"/>
      <c r="BJ22" s="143"/>
      <c r="BK22" s="143"/>
      <c r="BL22" s="143"/>
      <c r="BM22" s="143"/>
      <c r="BN22" s="144"/>
      <c r="BO22" s="142"/>
      <c r="BP22" s="143"/>
      <c r="BQ22" s="143"/>
      <c r="BR22" s="143"/>
      <c r="BS22" s="143"/>
      <c r="BT22" s="143"/>
      <c r="BU22" s="143"/>
      <c r="BV22" s="143"/>
      <c r="BW22" s="143"/>
      <c r="BX22" s="144"/>
      <c r="BY22" s="142"/>
      <c r="BZ22" s="143"/>
      <c r="CA22" s="143"/>
      <c r="CB22" s="143"/>
      <c r="CC22" s="143"/>
      <c r="CD22" s="143"/>
      <c r="CE22" s="143"/>
      <c r="CF22" s="143"/>
      <c r="CG22" s="143"/>
      <c r="CH22" s="144"/>
      <c r="CI22" s="142"/>
      <c r="CJ22" s="143"/>
      <c r="CK22" s="143"/>
      <c r="CL22" s="143"/>
      <c r="CM22" s="143"/>
      <c r="CN22" s="143"/>
      <c r="CO22" s="143"/>
      <c r="CP22" s="143"/>
      <c r="CQ22" s="143"/>
      <c r="CR22" s="144"/>
      <c r="CS22" s="82"/>
      <c r="CT22" s="80">
        <v>72</v>
      </c>
      <c r="CU22" s="81"/>
      <c r="CV22" s="64"/>
    </row>
    <row r="23" spans="1:100" s="41" customFormat="1" ht="16.5" customHeight="1" thickTop="1" thickBot="1">
      <c r="A23" s="72" t="s">
        <v>474</v>
      </c>
      <c r="B23" s="73" t="s">
        <v>493</v>
      </c>
      <c r="C23" s="181"/>
      <c r="D23" s="181"/>
      <c r="E23" s="181">
        <v>1</v>
      </c>
      <c r="F23" s="181">
        <v>1</v>
      </c>
      <c r="G23" s="178">
        <f>G24</f>
        <v>144</v>
      </c>
      <c r="H23" s="178">
        <f t="shared" ref="H23:AJ23" si="16">H24</f>
        <v>48</v>
      </c>
      <c r="I23" s="178">
        <f t="shared" si="16"/>
        <v>0</v>
      </c>
      <c r="J23" s="178">
        <f t="shared" si="16"/>
        <v>96</v>
      </c>
      <c r="K23" s="178">
        <f t="shared" si="16"/>
        <v>46</v>
      </c>
      <c r="L23" s="178">
        <f t="shared" si="16"/>
        <v>22</v>
      </c>
      <c r="M23" s="178">
        <f t="shared" si="16"/>
        <v>0</v>
      </c>
      <c r="N23" s="178">
        <f t="shared" si="16"/>
        <v>16</v>
      </c>
      <c r="O23" s="178">
        <f t="shared" si="16"/>
        <v>12</v>
      </c>
      <c r="P23" s="178">
        <f t="shared" si="16"/>
        <v>0</v>
      </c>
      <c r="Q23" s="178">
        <f t="shared" si="16"/>
        <v>105</v>
      </c>
      <c r="R23" s="178">
        <f t="shared" si="16"/>
        <v>35</v>
      </c>
      <c r="S23" s="178">
        <f t="shared" si="16"/>
        <v>0</v>
      </c>
      <c r="T23" s="178">
        <f t="shared" si="16"/>
        <v>70</v>
      </c>
      <c r="U23" s="178">
        <f t="shared" si="16"/>
        <v>32</v>
      </c>
      <c r="V23" s="178">
        <f t="shared" si="16"/>
        <v>14</v>
      </c>
      <c r="W23" s="178">
        <f t="shared" si="16"/>
        <v>0</v>
      </c>
      <c r="X23" s="178">
        <f t="shared" si="16"/>
        <v>16</v>
      </c>
      <c r="Y23" s="178">
        <f t="shared" si="16"/>
        <v>8</v>
      </c>
      <c r="Z23" s="178">
        <f t="shared" si="16"/>
        <v>0</v>
      </c>
      <c r="AA23" s="178">
        <f t="shared" si="16"/>
        <v>39</v>
      </c>
      <c r="AB23" s="178">
        <f t="shared" si="16"/>
        <v>13</v>
      </c>
      <c r="AC23" s="178">
        <f t="shared" si="16"/>
        <v>0</v>
      </c>
      <c r="AD23" s="178">
        <f t="shared" si="16"/>
        <v>26</v>
      </c>
      <c r="AE23" s="178">
        <f t="shared" si="16"/>
        <v>14</v>
      </c>
      <c r="AF23" s="178">
        <f t="shared" si="16"/>
        <v>8</v>
      </c>
      <c r="AG23" s="178">
        <f t="shared" si="16"/>
        <v>0</v>
      </c>
      <c r="AH23" s="178">
        <f t="shared" si="16"/>
        <v>0</v>
      </c>
      <c r="AI23" s="178">
        <f t="shared" si="16"/>
        <v>4</v>
      </c>
      <c r="AJ23" s="178">
        <f t="shared" si="16"/>
        <v>0</v>
      </c>
      <c r="AK23" s="145"/>
      <c r="AL23" s="146"/>
      <c r="AM23" s="146"/>
      <c r="AN23" s="146"/>
      <c r="AO23" s="146"/>
      <c r="AP23" s="146"/>
      <c r="AQ23" s="146"/>
      <c r="AR23" s="146"/>
      <c r="AS23" s="146"/>
      <c r="AT23" s="147"/>
      <c r="AU23" s="145"/>
      <c r="AV23" s="146"/>
      <c r="AW23" s="146"/>
      <c r="AX23" s="146"/>
      <c r="AY23" s="146"/>
      <c r="AZ23" s="146"/>
      <c r="BA23" s="146"/>
      <c r="BB23" s="146"/>
      <c r="BC23" s="146"/>
      <c r="BD23" s="147"/>
      <c r="BE23" s="145"/>
      <c r="BF23" s="146"/>
      <c r="BG23" s="146"/>
      <c r="BH23" s="146"/>
      <c r="BI23" s="146"/>
      <c r="BJ23" s="146"/>
      <c r="BK23" s="146"/>
      <c r="BL23" s="146"/>
      <c r="BM23" s="146"/>
      <c r="BN23" s="147"/>
      <c r="BO23" s="145"/>
      <c r="BP23" s="146"/>
      <c r="BQ23" s="146"/>
      <c r="BR23" s="146"/>
      <c r="BS23" s="146"/>
      <c r="BT23" s="146"/>
      <c r="BU23" s="146"/>
      <c r="BV23" s="146"/>
      <c r="BW23" s="146"/>
      <c r="BX23" s="147"/>
      <c r="BY23" s="145"/>
      <c r="BZ23" s="146"/>
      <c r="CA23" s="146"/>
      <c r="CB23" s="146"/>
      <c r="CC23" s="146"/>
      <c r="CD23" s="146"/>
      <c r="CE23" s="146"/>
      <c r="CF23" s="146"/>
      <c r="CG23" s="146"/>
      <c r="CH23" s="147"/>
      <c r="CI23" s="145"/>
      <c r="CJ23" s="146"/>
      <c r="CK23" s="146"/>
      <c r="CL23" s="146"/>
      <c r="CM23" s="146"/>
      <c r="CN23" s="146"/>
      <c r="CO23" s="146"/>
      <c r="CP23" s="146"/>
      <c r="CQ23" s="146"/>
      <c r="CR23" s="147"/>
      <c r="CS23" s="83"/>
      <c r="CT23" s="84"/>
      <c r="CU23" s="81"/>
      <c r="CV23" s="77"/>
    </row>
    <row r="24" spans="1:100" s="10" customFormat="1" ht="32.25" thickBot="1">
      <c r="A24" s="242" t="s">
        <v>494</v>
      </c>
      <c r="B24" s="79" t="s">
        <v>514</v>
      </c>
      <c r="C24" s="183"/>
      <c r="D24" s="183"/>
      <c r="E24" s="183">
        <v>2</v>
      </c>
      <c r="F24" s="183">
        <v>2</v>
      </c>
      <c r="G24" s="243">
        <f t="shared" ref="G24:K26" si="17">Q24+AA24</f>
        <v>144</v>
      </c>
      <c r="H24" s="243">
        <f t="shared" si="17"/>
        <v>48</v>
      </c>
      <c r="I24" s="243">
        <f t="shared" si="17"/>
        <v>0</v>
      </c>
      <c r="J24" s="243">
        <f t="shared" si="17"/>
        <v>96</v>
      </c>
      <c r="K24" s="243">
        <f t="shared" si="17"/>
        <v>46</v>
      </c>
      <c r="L24" s="243">
        <f t="shared" ref="L24:P26" si="18">V24+AF24</f>
        <v>22</v>
      </c>
      <c r="M24" s="243">
        <f t="shared" si="18"/>
        <v>0</v>
      </c>
      <c r="N24" s="243">
        <f t="shared" si="18"/>
        <v>16</v>
      </c>
      <c r="O24" s="243">
        <f t="shared" si="18"/>
        <v>12</v>
      </c>
      <c r="P24" s="243">
        <f t="shared" si="18"/>
        <v>0</v>
      </c>
      <c r="Q24" s="246">
        <f>R24+S24+T24</f>
        <v>105</v>
      </c>
      <c r="R24" s="247">
        <v>35</v>
      </c>
      <c r="S24" s="247"/>
      <c r="T24" s="243">
        <f>SUM(U24:Z24)</f>
        <v>70</v>
      </c>
      <c r="U24" s="247">
        <v>32</v>
      </c>
      <c r="V24" s="247">
        <v>14</v>
      </c>
      <c r="W24" s="247"/>
      <c r="X24" s="247">
        <v>16</v>
      </c>
      <c r="Y24" s="247">
        <v>8</v>
      </c>
      <c r="Z24" s="247"/>
      <c r="AA24" s="246">
        <f t="shared" si="8"/>
        <v>39</v>
      </c>
      <c r="AB24" s="247">
        <v>13</v>
      </c>
      <c r="AC24" s="247"/>
      <c r="AD24" s="243">
        <f t="shared" si="9"/>
        <v>26</v>
      </c>
      <c r="AE24" s="247">
        <v>14</v>
      </c>
      <c r="AF24" s="247">
        <v>8</v>
      </c>
      <c r="AG24" s="247"/>
      <c r="AH24" s="247"/>
      <c r="AI24" s="247">
        <v>4</v>
      </c>
      <c r="AJ24" s="252"/>
      <c r="AK24" s="235"/>
      <c r="AL24" s="158"/>
      <c r="AM24" s="158"/>
      <c r="AN24" s="158"/>
      <c r="AO24" s="158"/>
      <c r="AP24" s="158"/>
      <c r="AQ24" s="158"/>
      <c r="AR24" s="158"/>
      <c r="AS24" s="158"/>
      <c r="AT24" s="160"/>
      <c r="AU24" s="235"/>
      <c r="AV24" s="158"/>
      <c r="AW24" s="158"/>
      <c r="AX24" s="158"/>
      <c r="AY24" s="158"/>
      <c r="AZ24" s="158"/>
      <c r="BA24" s="158"/>
      <c r="BB24" s="158"/>
      <c r="BC24" s="158"/>
      <c r="BD24" s="160"/>
      <c r="BE24" s="235"/>
      <c r="BF24" s="158"/>
      <c r="BG24" s="158"/>
      <c r="BH24" s="158"/>
      <c r="BI24" s="158"/>
      <c r="BJ24" s="158"/>
      <c r="BK24" s="158"/>
      <c r="BL24" s="158"/>
      <c r="BM24" s="158"/>
      <c r="BN24" s="160"/>
      <c r="BO24" s="235"/>
      <c r="BP24" s="158"/>
      <c r="BQ24" s="158"/>
      <c r="BR24" s="158"/>
      <c r="BS24" s="158"/>
      <c r="BT24" s="158"/>
      <c r="BU24" s="158"/>
      <c r="BV24" s="158"/>
      <c r="BW24" s="158"/>
      <c r="BX24" s="160"/>
      <c r="BY24" s="235"/>
      <c r="BZ24" s="158"/>
      <c r="CA24" s="158"/>
      <c r="CB24" s="158"/>
      <c r="CC24" s="158"/>
      <c r="CD24" s="158"/>
      <c r="CE24" s="158"/>
      <c r="CF24" s="158"/>
      <c r="CG24" s="158"/>
      <c r="CH24" s="160"/>
      <c r="CI24" s="235"/>
      <c r="CJ24" s="158"/>
      <c r="CK24" s="158"/>
      <c r="CL24" s="158"/>
      <c r="CM24" s="158"/>
      <c r="CN24" s="158"/>
      <c r="CO24" s="158"/>
      <c r="CP24" s="158"/>
      <c r="CQ24" s="158"/>
      <c r="CR24" s="160"/>
      <c r="CS24" s="82"/>
      <c r="CT24" s="90">
        <v>100</v>
      </c>
      <c r="CU24" s="89"/>
      <c r="CV24" s="64"/>
    </row>
    <row r="25" spans="1:100" s="10" customFormat="1" ht="10.5">
      <c r="A25" s="248"/>
      <c r="B25" s="249" t="s">
        <v>510</v>
      </c>
      <c r="C25" s="180"/>
      <c r="D25" s="180"/>
      <c r="E25" s="180"/>
      <c r="F25" s="180"/>
      <c r="G25" s="250">
        <f t="shared" si="17"/>
        <v>34</v>
      </c>
      <c r="H25" s="250">
        <f t="shared" si="17"/>
        <v>0</v>
      </c>
      <c r="I25" s="250">
        <f t="shared" si="17"/>
        <v>0</v>
      </c>
      <c r="J25" s="250">
        <f t="shared" si="17"/>
        <v>34</v>
      </c>
      <c r="K25" s="250">
        <f t="shared" si="17"/>
        <v>18</v>
      </c>
      <c r="L25" s="250">
        <f t="shared" si="18"/>
        <v>0</v>
      </c>
      <c r="M25" s="250">
        <f t="shared" si="18"/>
        <v>0</v>
      </c>
      <c r="N25" s="250">
        <f t="shared" si="18"/>
        <v>16</v>
      </c>
      <c r="O25" s="250">
        <f t="shared" si="18"/>
        <v>0</v>
      </c>
      <c r="P25" s="250">
        <f t="shared" si="18"/>
        <v>0</v>
      </c>
      <c r="Q25" s="251">
        <f>R25+S25+T25</f>
        <v>34</v>
      </c>
      <c r="R25" s="231"/>
      <c r="S25" s="231"/>
      <c r="T25" s="250">
        <f>SUM(U25:Z25)</f>
        <v>34</v>
      </c>
      <c r="U25" s="231">
        <v>18</v>
      </c>
      <c r="V25" s="231"/>
      <c r="W25" s="231"/>
      <c r="X25" s="231">
        <v>16</v>
      </c>
      <c r="Y25" s="231"/>
      <c r="Z25" s="231"/>
      <c r="AA25" s="251">
        <f t="shared" si="8"/>
        <v>0</v>
      </c>
      <c r="AB25" s="231"/>
      <c r="AC25" s="231"/>
      <c r="AD25" s="250">
        <f t="shared" si="9"/>
        <v>0</v>
      </c>
      <c r="AE25" s="231"/>
      <c r="AF25" s="231"/>
      <c r="AG25" s="231"/>
      <c r="AH25" s="231"/>
      <c r="AI25" s="231"/>
      <c r="AJ25" s="231"/>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55"/>
      <c r="CT25" s="55"/>
      <c r="CU25" s="55"/>
      <c r="CV25" s="64"/>
    </row>
    <row r="26" spans="1:100" s="10" customFormat="1" ht="21.75" thickBot="1">
      <c r="A26" s="242"/>
      <c r="B26" s="79" t="s">
        <v>511</v>
      </c>
      <c r="C26" s="182"/>
      <c r="D26" s="182"/>
      <c r="E26" s="182">
        <v>2</v>
      </c>
      <c r="F26" s="182">
        <v>2</v>
      </c>
      <c r="G26" s="243">
        <f t="shared" si="17"/>
        <v>94</v>
      </c>
      <c r="H26" s="243">
        <f t="shared" si="17"/>
        <v>32</v>
      </c>
      <c r="I26" s="243">
        <f t="shared" si="17"/>
        <v>0</v>
      </c>
      <c r="J26" s="243">
        <f t="shared" si="17"/>
        <v>62</v>
      </c>
      <c r="K26" s="243">
        <f t="shared" si="17"/>
        <v>28</v>
      </c>
      <c r="L26" s="243">
        <f t="shared" si="18"/>
        <v>22</v>
      </c>
      <c r="M26" s="243">
        <f t="shared" si="18"/>
        <v>0</v>
      </c>
      <c r="N26" s="243">
        <f t="shared" si="18"/>
        <v>0</v>
      </c>
      <c r="O26" s="243">
        <f t="shared" si="18"/>
        <v>12</v>
      </c>
      <c r="P26" s="243">
        <f t="shared" si="18"/>
        <v>0</v>
      </c>
      <c r="Q26" s="246">
        <f>R26+S26+T26</f>
        <v>36</v>
      </c>
      <c r="R26" s="247"/>
      <c r="S26" s="247"/>
      <c r="T26" s="243">
        <f>SUM(U26:Z26)</f>
        <v>36</v>
      </c>
      <c r="U26" s="247">
        <v>14</v>
      </c>
      <c r="V26" s="247">
        <v>14</v>
      </c>
      <c r="W26" s="247"/>
      <c r="X26" s="247"/>
      <c r="Y26" s="247">
        <v>8</v>
      </c>
      <c r="Z26" s="247"/>
      <c r="AA26" s="246">
        <f t="shared" si="8"/>
        <v>58</v>
      </c>
      <c r="AB26" s="247">
        <v>32</v>
      </c>
      <c r="AC26" s="247"/>
      <c r="AD26" s="243">
        <f t="shared" si="9"/>
        <v>26</v>
      </c>
      <c r="AE26" s="247">
        <v>14</v>
      </c>
      <c r="AF26" s="247">
        <v>8</v>
      </c>
      <c r="AG26" s="247"/>
      <c r="AH26" s="247"/>
      <c r="AI26" s="247">
        <v>4</v>
      </c>
      <c r="AJ26" s="247"/>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5"/>
      <c r="CT26" s="245"/>
      <c r="CU26" s="245"/>
      <c r="CV26" s="64"/>
    </row>
    <row r="27" spans="1:100" s="10" customFormat="1" ht="21.75" thickBot="1">
      <c r="A27" s="236" t="s">
        <v>53</v>
      </c>
      <c r="B27" s="237" t="s">
        <v>176</v>
      </c>
      <c r="C27" s="238">
        <f t="shared" ref="C27:P27" si="19">C28+C35+C39</f>
        <v>9</v>
      </c>
      <c r="D27" s="238">
        <f t="shared" si="19"/>
        <v>0</v>
      </c>
      <c r="E27" s="238">
        <f t="shared" si="19"/>
        <v>35</v>
      </c>
      <c r="F27" s="238">
        <f t="shared" si="19"/>
        <v>1</v>
      </c>
      <c r="G27" s="238">
        <f t="shared" si="19"/>
        <v>4536</v>
      </c>
      <c r="H27" s="238">
        <f t="shared" si="19"/>
        <v>1512</v>
      </c>
      <c r="I27" s="238">
        <f t="shared" si="19"/>
        <v>0</v>
      </c>
      <c r="J27" s="238">
        <f t="shared" si="19"/>
        <v>3024</v>
      </c>
      <c r="K27" s="238">
        <f t="shared" si="19"/>
        <v>1388</v>
      </c>
      <c r="L27" s="238">
        <f t="shared" si="19"/>
        <v>1130</v>
      </c>
      <c r="M27" s="238">
        <f t="shared" si="19"/>
        <v>360</v>
      </c>
      <c r="N27" s="238">
        <f t="shared" si="19"/>
        <v>108</v>
      </c>
      <c r="O27" s="238">
        <f t="shared" si="19"/>
        <v>38</v>
      </c>
      <c r="P27" s="238">
        <f t="shared" si="19"/>
        <v>0</v>
      </c>
      <c r="Q27" s="239"/>
      <c r="R27" s="239"/>
      <c r="S27" s="239"/>
      <c r="T27" s="239"/>
      <c r="U27" s="239"/>
      <c r="V27" s="239"/>
      <c r="W27" s="239"/>
      <c r="X27" s="239"/>
      <c r="Y27" s="239"/>
      <c r="Z27" s="239"/>
      <c r="AA27" s="239"/>
      <c r="AB27" s="239"/>
      <c r="AC27" s="239"/>
      <c r="AD27" s="239"/>
      <c r="AE27" s="239"/>
      <c r="AF27" s="239"/>
      <c r="AG27" s="239"/>
      <c r="AH27" s="239"/>
      <c r="AI27" s="239"/>
      <c r="AJ27" s="239"/>
      <c r="AK27" s="238">
        <f t="shared" ref="AK27:CR27" si="20">AK28+AK35+AK39</f>
        <v>918</v>
      </c>
      <c r="AL27" s="238">
        <f t="shared" si="20"/>
        <v>306</v>
      </c>
      <c r="AM27" s="238">
        <f t="shared" si="20"/>
        <v>0</v>
      </c>
      <c r="AN27" s="238">
        <f t="shared" si="20"/>
        <v>612</v>
      </c>
      <c r="AO27" s="238">
        <f t="shared" si="20"/>
        <v>282</v>
      </c>
      <c r="AP27" s="238">
        <f t="shared" si="20"/>
        <v>210</v>
      </c>
      <c r="AQ27" s="238">
        <f t="shared" si="20"/>
        <v>114</v>
      </c>
      <c r="AR27" s="238">
        <f t="shared" si="20"/>
        <v>6</v>
      </c>
      <c r="AS27" s="238">
        <f t="shared" si="20"/>
        <v>0</v>
      </c>
      <c r="AT27" s="238">
        <f t="shared" si="20"/>
        <v>0</v>
      </c>
      <c r="AU27" s="238">
        <f t="shared" si="20"/>
        <v>1026</v>
      </c>
      <c r="AV27" s="238">
        <f t="shared" si="20"/>
        <v>342</v>
      </c>
      <c r="AW27" s="238">
        <f t="shared" si="20"/>
        <v>0</v>
      </c>
      <c r="AX27" s="238">
        <f t="shared" si="20"/>
        <v>684</v>
      </c>
      <c r="AY27" s="238">
        <f t="shared" si="20"/>
        <v>294</v>
      </c>
      <c r="AZ27" s="238">
        <f t="shared" si="20"/>
        <v>264</v>
      </c>
      <c r="BA27" s="238">
        <f t="shared" si="20"/>
        <v>126</v>
      </c>
      <c r="BB27" s="238">
        <f t="shared" si="20"/>
        <v>0</v>
      </c>
      <c r="BC27" s="238">
        <f t="shared" si="20"/>
        <v>0</v>
      </c>
      <c r="BD27" s="238">
        <f t="shared" si="20"/>
        <v>0</v>
      </c>
      <c r="BE27" s="238">
        <f t="shared" si="20"/>
        <v>648</v>
      </c>
      <c r="BF27" s="238">
        <f t="shared" si="20"/>
        <v>216</v>
      </c>
      <c r="BG27" s="238">
        <f t="shared" si="20"/>
        <v>0</v>
      </c>
      <c r="BH27" s="238">
        <f t="shared" si="20"/>
        <v>432</v>
      </c>
      <c r="BI27" s="238">
        <f t="shared" si="20"/>
        <v>210</v>
      </c>
      <c r="BJ27" s="238">
        <f t="shared" si="20"/>
        <v>168</v>
      </c>
      <c r="BK27" s="238">
        <f t="shared" si="20"/>
        <v>20</v>
      </c>
      <c r="BL27" s="238">
        <f t="shared" si="20"/>
        <v>34</v>
      </c>
      <c r="BM27" s="238">
        <f t="shared" si="20"/>
        <v>0</v>
      </c>
      <c r="BN27" s="238">
        <f t="shared" si="20"/>
        <v>0</v>
      </c>
      <c r="BO27" s="238">
        <f t="shared" si="20"/>
        <v>918</v>
      </c>
      <c r="BP27" s="238">
        <f t="shared" si="20"/>
        <v>306</v>
      </c>
      <c r="BQ27" s="238">
        <f t="shared" si="20"/>
        <v>0</v>
      </c>
      <c r="BR27" s="238">
        <f t="shared" si="20"/>
        <v>612</v>
      </c>
      <c r="BS27" s="238">
        <f t="shared" si="20"/>
        <v>278</v>
      </c>
      <c r="BT27" s="238">
        <f t="shared" si="20"/>
        <v>254</v>
      </c>
      <c r="BU27" s="238">
        <f t="shared" si="20"/>
        <v>74</v>
      </c>
      <c r="BV27" s="238">
        <f t="shared" si="20"/>
        <v>6</v>
      </c>
      <c r="BW27" s="238">
        <f t="shared" si="20"/>
        <v>0</v>
      </c>
      <c r="BX27" s="238">
        <f t="shared" si="20"/>
        <v>0</v>
      </c>
      <c r="BY27" s="238">
        <f t="shared" si="20"/>
        <v>540</v>
      </c>
      <c r="BZ27" s="238">
        <f t="shared" si="20"/>
        <v>180</v>
      </c>
      <c r="CA27" s="238">
        <f t="shared" si="20"/>
        <v>0</v>
      </c>
      <c r="CB27" s="238">
        <f t="shared" si="20"/>
        <v>360</v>
      </c>
      <c r="CC27" s="238">
        <f t="shared" si="20"/>
        <v>160</v>
      </c>
      <c r="CD27" s="238">
        <f t="shared" si="20"/>
        <v>106</v>
      </c>
      <c r="CE27" s="238">
        <f t="shared" si="20"/>
        <v>14</v>
      </c>
      <c r="CF27" s="238">
        <f t="shared" si="20"/>
        <v>42</v>
      </c>
      <c r="CG27" s="238">
        <f t="shared" si="20"/>
        <v>38</v>
      </c>
      <c r="CH27" s="238">
        <f t="shared" si="20"/>
        <v>0</v>
      </c>
      <c r="CI27" s="238">
        <f t="shared" si="20"/>
        <v>486</v>
      </c>
      <c r="CJ27" s="238">
        <f t="shared" si="20"/>
        <v>162</v>
      </c>
      <c r="CK27" s="238">
        <f t="shared" si="20"/>
        <v>0</v>
      </c>
      <c r="CL27" s="238">
        <f t="shared" si="20"/>
        <v>324</v>
      </c>
      <c r="CM27" s="238">
        <f t="shared" si="20"/>
        <v>164</v>
      </c>
      <c r="CN27" s="238">
        <f t="shared" si="20"/>
        <v>128</v>
      </c>
      <c r="CO27" s="238">
        <f t="shared" si="20"/>
        <v>12</v>
      </c>
      <c r="CP27" s="238">
        <f t="shared" si="20"/>
        <v>20</v>
      </c>
      <c r="CQ27" s="238">
        <f t="shared" si="20"/>
        <v>0</v>
      </c>
      <c r="CR27" s="238">
        <f t="shared" si="20"/>
        <v>0</v>
      </c>
      <c r="CS27" s="71"/>
      <c r="CT27" s="240">
        <v>2124</v>
      </c>
      <c r="CU27" s="241">
        <f>CU28+CU35+CU40+CU53</f>
        <v>900</v>
      </c>
      <c r="CV27" s="64"/>
    </row>
    <row r="28" spans="1:100" ht="34.5" customHeight="1" thickBot="1">
      <c r="A28" s="87" t="s">
        <v>317</v>
      </c>
      <c r="B28" s="88" t="s">
        <v>68</v>
      </c>
      <c r="C28" s="188">
        <v>1</v>
      </c>
      <c r="D28" s="189"/>
      <c r="E28" s="189">
        <v>10</v>
      </c>
      <c r="F28" s="189"/>
      <c r="G28" s="175">
        <f>SUM(G29:G34)</f>
        <v>886</v>
      </c>
      <c r="H28" s="175">
        <f t="shared" ref="H28:P28" si="21">SUM(H29:H34)</f>
        <v>296</v>
      </c>
      <c r="I28" s="175">
        <f t="shared" si="21"/>
        <v>0</v>
      </c>
      <c r="J28" s="175">
        <f t="shared" si="21"/>
        <v>590</v>
      </c>
      <c r="K28" s="175">
        <f t="shared" si="21"/>
        <v>170</v>
      </c>
      <c r="L28" s="175">
        <f t="shared" si="21"/>
        <v>348</v>
      </c>
      <c r="M28" s="175">
        <f t="shared" si="21"/>
        <v>0</v>
      </c>
      <c r="N28" s="175">
        <f t="shared" si="21"/>
        <v>72</v>
      </c>
      <c r="O28" s="175">
        <f t="shared" si="21"/>
        <v>0</v>
      </c>
      <c r="P28" s="175">
        <f t="shared" si="21"/>
        <v>0</v>
      </c>
      <c r="Q28" s="139"/>
      <c r="R28" s="140"/>
      <c r="S28" s="140"/>
      <c r="T28" s="140"/>
      <c r="U28" s="140"/>
      <c r="V28" s="140"/>
      <c r="W28" s="140"/>
      <c r="X28" s="140"/>
      <c r="Y28" s="140"/>
      <c r="Z28" s="141"/>
      <c r="AA28" s="139"/>
      <c r="AB28" s="140"/>
      <c r="AC28" s="137"/>
      <c r="AD28" s="137"/>
      <c r="AE28" s="137"/>
      <c r="AF28" s="137"/>
      <c r="AG28" s="137"/>
      <c r="AH28" s="137"/>
      <c r="AI28" s="137"/>
      <c r="AJ28" s="138"/>
      <c r="AK28" s="175">
        <f t="shared" ref="AK28:BP28" si="22">SUM(AK29:AK34)</f>
        <v>159</v>
      </c>
      <c r="AL28" s="175">
        <f t="shared" si="22"/>
        <v>53</v>
      </c>
      <c r="AM28" s="175">
        <f t="shared" si="22"/>
        <v>0</v>
      </c>
      <c r="AN28" s="175">
        <f t="shared" si="22"/>
        <v>106</v>
      </c>
      <c r="AO28" s="175">
        <f t="shared" si="22"/>
        <v>30</v>
      </c>
      <c r="AP28" s="175">
        <f t="shared" si="22"/>
        <v>70</v>
      </c>
      <c r="AQ28" s="175">
        <f t="shared" si="22"/>
        <v>0</v>
      </c>
      <c r="AR28" s="175">
        <f t="shared" si="22"/>
        <v>6</v>
      </c>
      <c r="AS28" s="175">
        <f t="shared" si="22"/>
        <v>0</v>
      </c>
      <c r="AT28" s="175">
        <f t="shared" si="22"/>
        <v>0</v>
      </c>
      <c r="AU28" s="175">
        <f t="shared" si="22"/>
        <v>142</v>
      </c>
      <c r="AV28" s="175">
        <f t="shared" si="22"/>
        <v>48</v>
      </c>
      <c r="AW28" s="175">
        <f t="shared" si="22"/>
        <v>0</v>
      </c>
      <c r="AX28" s="175">
        <f t="shared" si="22"/>
        <v>94</v>
      </c>
      <c r="AY28" s="175">
        <f t="shared" si="22"/>
        <v>8</v>
      </c>
      <c r="AZ28" s="175">
        <f t="shared" si="22"/>
        <v>86</v>
      </c>
      <c r="BA28" s="175">
        <f t="shared" si="22"/>
        <v>0</v>
      </c>
      <c r="BB28" s="175">
        <f t="shared" si="22"/>
        <v>0</v>
      </c>
      <c r="BC28" s="175">
        <f t="shared" si="22"/>
        <v>0</v>
      </c>
      <c r="BD28" s="175">
        <f t="shared" si="22"/>
        <v>0</v>
      </c>
      <c r="BE28" s="175">
        <f t="shared" si="22"/>
        <v>198</v>
      </c>
      <c r="BF28" s="175">
        <f t="shared" si="22"/>
        <v>66</v>
      </c>
      <c r="BG28" s="175">
        <f t="shared" si="22"/>
        <v>0</v>
      </c>
      <c r="BH28" s="175">
        <f t="shared" si="22"/>
        <v>132</v>
      </c>
      <c r="BI28" s="175">
        <f t="shared" si="22"/>
        <v>46</v>
      </c>
      <c r="BJ28" s="175">
        <f t="shared" si="22"/>
        <v>52</v>
      </c>
      <c r="BK28" s="175">
        <f t="shared" si="22"/>
        <v>0</v>
      </c>
      <c r="BL28" s="175">
        <f t="shared" si="22"/>
        <v>34</v>
      </c>
      <c r="BM28" s="175">
        <f t="shared" si="22"/>
        <v>0</v>
      </c>
      <c r="BN28" s="175">
        <f t="shared" si="22"/>
        <v>0</v>
      </c>
      <c r="BO28" s="175">
        <f t="shared" si="22"/>
        <v>231</v>
      </c>
      <c r="BP28" s="175">
        <f t="shared" si="22"/>
        <v>77</v>
      </c>
      <c r="BQ28" s="175">
        <f t="shared" ref="BQ28:CR28" si="23">SUM(BQ29:BQ34)</f>
        <v>0</v>
      </c>
      <c r="BR28" s="175">
        <f t="shared" si="23"/>
        <v>154</v>
      </c>
      <c r="BS28" s="175">
        <f t="shared" si="23"/>
        <v>44</v>
      </c>
      <c r="BT28" s="175">
        <f t="shared" si="23"/>
        <v>110</v>
      </c>
      <c r="BU28" s="175">
        <f t="shared" si="23"/>
        <v>0</v>
      </c>
      <c r="BV28" s="175">
        <f t="shared" si="23"/>
        <v>0</v>
      </c>
      <c r="BW28" s="175">
        <f t="shared" si="23"/>
        <v>0</v>
      </c>
      <c r="BX28" s="175">
        <f t="shared" si="23"/>
        <v>0</v>
      </c>
      <c r="BY28" s="175">
        <f t="shared" si="23"/>
        <v>129</v>
      </c>
      <c r="BZ28" s="175">
        <f t="shared" si="23"/>
        <v>43</v>
      </c>
      <c r="CA28" s="175">
        <f t="shared" si="23"/>
        <v>0</v>
      </c>
      <c r="CB28" s="175">
        <f t="shared" si="23"/>
        <v>86</v>
      </c>
      <c r="CC28" s="175">
        <f t="shared" si="23"/>
        <v>38</v>
      </c>
      <c r="CD28" s="175">
        <f t="shared" si="23"/>
        <v>16</v>
      </c>
      <c r="CE28" s="175">
        <f t="shared" si="23"/>
        <v>0</v>
      </c>
      <c r="CF28" s="175">
        <f t="shared" si="23"/>
        <v>32</v>
      </c>
      <c r="CG28" s="175">
        <f t="shared" si="23"/>
        <v>0</v>
      </c>
      <c r="CH28" s="175">
        <f t="shared" si="23"/>
        <v>0</v>
      </c>
      <c r="CI28" s="175">
        <f t="shared" si="23"/>
        <v>27</v>
      </c>
      <c r="CJ28" s="175">
        <f t="shared" si="23"/>
        <v>9</v>
      </c>
      <c r="CK28" s="175">
        <f t="shared" si="23"/>
        <v>0</v>
      </c>
      <c r="CL28" s="175">
        <f t="shared" si="23"/>
        <v>18</v>
      </c>
      <c r="CM28" s="175">
        <f t="shared" si="23"/>
        <v>4</v>
      </c>
      <c r="CN28" s="175">
        <f t="shared" si="23"/>
        <v>14</v>
      </c>
      <c r="CO28" s="175">
        <f t="shared" si="23"/>
        <v>0</v>
      </c>
      <c r="CP28" s="175">
        <f t="shared" si="23"/>
        <v>0</v>
      </c>
      <c r="CQ28" s="175">
        <f t="shared" si="23"/>
        <v>0</v>
      </c>
      <c r="CR28" s="175">
        <f t="shared" si="23"/>
        <v>0</v>
      </c>
      <c r="CS28" s="71"/>
      <c r="CT28" s="68">
        <v>432</v>
      </c>
      <c r="CU28" s="70">
        <f t="shared" ref="CU28:CU35" si="24">J28-CT28</f>
        <v>158</v>
      </c>
    </row>
    <row r="29" spans="1:100" ht="13.5" customHeight="1" thickBot="1">
      <c r="A29" s="69" t="s">
        <v>69</v>
      </c>
      <c r="B29" s="79" t="s">
        <v>70</v>
      </c>
      <c r="C29" s="190">
        <v>7</v>
      </c>
      <c r="D29" s="191"/>
      <c r="E29" s="195"/>
      <c r="F29" s="191"/>
      <c r="G29" s="186">
        <f t="shared" ref="G29:G34" si="25">AK29+AU29+BE29++BO29+BY29+CI29</f>
        <v>99</v>
      </c>
      <c r="H29" s="186">
        <f t="shared" ref="H29:P34" si="26">AL29+AV29+BF29++BP29+BZ29+CJ29</f>
        <v>33</v>
      </c>
      <c r="I29" s="186">
        <f t="shared" si="26"/>
        <v>0</v>
      </c>
      <c r="J29" s="186">
        <f t="shared" si="26"/>
        <v>66</v>
      </c>
      <c r="K29" s="186">
        <f t="shared" si="26"/>
        <v>34</v>
      </c>
      <c r="L29" s="186">
        <f t="shared" si="26"/>
        <v>0</v>
      </c>
      <c r="M29" s="186">
        <f t="shared" si="26"/>
        <v>0</v>
      </c>
      <c r="N29" s="186">
        <f t="shared" si="26"/>
        <v>32</v>
      </c>
      <c r="O29" s="186">
        <f t="shared" si="26"/>
        <v>0</v>
      </c>
      <c r="P29" s="186">
        <f t="shared" si="26"/>
        <v>0</v>
      </c>
      <c r="Q29" s="142"/>
      <c r="R29" s="143"/>
      <c r="S29" s="143"/>
      <c r="T29" s="143"/>
      <c r="U29" s="143"/>
      <c r="V29" s="143"/>
      <c r="W29" s="143"/>
      <c r="X29" s="143"/>
      <c r="Y29" s="143"/>
      <c r="Z29" s="144"/>
      <c r="AA29" s="142"/>
      <c r="AB29" s="143"/>
      <c r="AC29" s="143"/>
      <c r="AD29" s="143"/>
      <c r="AE29" s="143"/>
      <c r="AF29" s="143"/>
      <c r="AG29" s="143"/>
      <c r="AH29" s="143"/>
      <c r="AI29" s="143"/>
      <c r="AJ29" s="144"/>
      <c r="AK29" s="187">
        <f>AL29+AM29+AN29</f>
        <v>0</v>
      </c>
      <c r="AL29" s="191"/>
      <c r="AM29" s="191"/>
      <c r="AN29" s="186">
        <f>SUM(AO29:AT29)</f>
        <v>0</v>
      </c>
      <c r="AO29" s="191"/>
      <c r="AP29" s="191"/>
      <c r="AQ29" s="191"/>
      <c r="AR29" s="191"/>
      <c r="AS29" s="191"/>
      <c r="AT29" s="191"/>
      <c r="AU29" s="187">
        <f t="shared" ref="AU29:AU34" si="27">AV29+AW29+AX29</f>
        <v>0</v>
      </c>
      <c r="AV29" s="191"/>
      <c r="AW29" s="191"/>
      <c r="AX29" s="186">
        <f t="shared" ref="AX29:AX34" si="28">SUM(AY29:BD29)</f>
        <v>0</v>
      </c>
      <c r="AY29" s="191"/>
      <c r="AZ29" s="191"/>
      <c r="BA29" s="191"/>
      <c r="BB29" s="191"/>
      <c r="BC29" s="191"/>
      <c r="BD29" s="191"/>
      <c r="BE29" s="187">
        <f t="shared" ref="BE29:BE34" si="29">BF29+BG29+BH29</f>
        <v>0</v>
      </c>
      <c r="BF29" s="191"/>
      <c r="BG29" s="191"/>
      <c r="BH29" s="186">
        <f t="shared" ref="BH29:BH34" si="30">SUM(BI29:BN29)</f>
        <v>0</v>
      </c>
      <c r="BI29" s="191"/>
      <c r="BJ29" s="191"/>
      <c r="BK29" s="191"/>
      <c r="BL29" s="191"/>
      <c r="BM29" s="191"/>
      <c r="BN29" s="191"/>
      <c r="BO29" s="187">
        <f t="shared" ref="BO29:BO34" si="31">BP29+BQ29+BR29</f>
        <v>0</v>
      </c>
      <c r="BP29" s="191"/>
      <c r="BQ29" s="191"/>
      <c r="BR29" s="186">
        <f t="shared" ref="BR29:BR34" si="32">SUM(BS29:BX29)</f>
        <v>0</v>
      </c>
      <c r="BS29" s="191"/>
      <c r="BT29" s="191"/>
      <c r="BU29" s="191"/>
      <c r="BV29" s="191"/>
      <c r="BW29" s="191"/>
      <c r="BX29" s="191"/>
      <c r="BY29" s="187">
        <f t="shared" ref="BY29:BY34" si="33">BZ29+CA29+CB29</f>
        <v>99</v>
      </c>
      <c r="BZ29" s="191">
        <v>33</v>
      </c>
      <c r="CA29" s="191"/>
      <c r="CB29" s="186">
        <f t="shared" ref="CB29:CB34" si="34">SUM(CC29:CH29)</f>
        <v>66</v>
      </c>
      <c r="CC29" s="191">
        <v>34</v>
      </c>
      <c r="CD29" s="191"/>
      <c r="CE29" s="191"/>
      <c r="CF29" s="191">
        <v>32</v>
      </c>
      <c r="CG29" s="191"/>
      <c r="CH29" s="191"/>
      <c r="CI29" s="187">
        <f t="shared" ref="CI29:CI34" si="35">CJ29+CK29+CL29</f>
        <v>0</v>
      </c>
      <c r="CJ29" s="191"/>
      <c r="CK29" s="191"/>
      <c r="CL29" s="186">
        <f t="shared" ref="CL29:CL34" si="36">SUM(CM29:CR29)</f>
        <v>0</v>
      </c>
      <c r="CM29" s="191"/>
      <c r="CN29" s="191"/>
      <c r="CO29" s="191"/>
      <c r="CP29" s="191"/>
      <c r="CQ29" s="191"/>
      <c r="CR29" s="191"/>
      <c r="CS29" s="82"/>
      <c r="CT29" s="80">
        <v>48</v>
      </c>
      <c r="CU29" s="81">
        <f t="shared" si="24"/>
        <v>18</v>
      </c>
    </row>
    <row r="30" spans="1:100" ht="13.5" customHeight="1" thickBot="1">
      <c r="A30" s="69" t="s">
        <v>71</v>
      </c>
      <c r="B30" s="79" t="s">
        <v>64</v>
      </c>
      <c r="C30" s="190"/>
      <c r="D30" s="191"/>
      <c r="E30" s="196">
        <v>5</v>
      </c>
      <c r="F30" s="191"/>
      <c r="G30" s="186">
        <f t="shared" si="25"/>
        <v>108</v>
      </c>
      <c r="H30" s="186">
        <f t="shared" si="26"/>
        <v>36</v>
      </c>
      <c r="I30" s="186">
        <f t="shared" si="26"/>
        <v>0</v>
      </c>
      <c r="J30" s="186">
        <f t="shared" si="26"/>
        <v>72</v>
      </c>
      <c r="K30" s="186">
        <f t="shared" si="26"/>
        <v>38</v>
      </c>
      <c r="L30" s="186">
        <f t="shared" si="26"/>
        <v>0</v>
      </c>
      <c r="M30" s="186">
        <f t="shared" si="26"/>
        <v>0</v>
      </c>
      <c r="N30" s="186">
        <f t="shared" si="26"/>
        <v>34</v>
      </c>
      <c r="O30" s="186">
        <f t="shared" si="26"/>
        <v>0</v>
      </c>
      <c r="P30" s="186">
        <f t="shared" si="26"/>
        <v>0</v>
      </c>
      <c r="Q30" s="142"/>
      <c r="R30" s="143"/>
      <c r="S30" s="143"/>
      <c r="T30" s="143"/>
      <c r="U30" s="143"/>
      <c r="V30" s="143"/>
      <c r="W30" s="143"/>
      <c r="X30" s="143"/>
      <c r="Y30" s="143"/>
      <c r="Z30" s="144"/>
      <c r="AA30" s="142"/>
      <c r="AB30" s="143"/>
      <c r="AC30" s="143"/>
      <c r="AD30" s="143"/>
      <c r="AE30" s="143"/>
      <c r="AF30" s="143"/>
      <c r="AG30" s="143"/>
      <c r="AH30" s="143"/>
      <c r="AI30" s="143"/>
      <c r="AJ30" s="144"/>
      <c r="AK30" s="187">
        <f t="shared" ref="AK30:AK38" si="37">AL30+AM30+AN30</f>
        <v>0</v>
      </c>
      <c r="AL30" s="191"/>
      <c r="AM30" s="191"/>
      <c r="AN30" s="186">
        <f t="shared" ref="AN30:AN38" si="38">SUM(AO30:AT30)</f>
        <v>0</v>
      </c>
      <c r="AO30" s="191"/>
      <c r="AP30" s="191"/>
      <c r="AQ30" s="191"/>
      <c r="AR30" s="191"/>
      <c r="AS30" s="191"/>
      <c r="AT30" s="191"/>
      <c r="AU30" s="187">
        <f t="shared" si="27"/>
        <v>0</v>
      </c>
      <c r="AV30" s="191"/>
      <c r="AW30" s="191"/>
      <c r="AX30" s="186">
        <f t="shared" si="28"/>
        <v>0</v>
      </c>
      <c r="AY30" s="191"/>
      <c r="AZ30" s="191"/>
      <c r="BA30" s="191"/>
      <c r="BB30" s="191"/>
      <c r="BC30" s="191"/>
      <c r="BD30" s="191"/>
      <c r="BE30" s="187">
        <f t="shared" si="29"/>
        <v>108</v>
      </c>
      <c r="BF30" s="191">
        <v>36</v>
      </c>
      <c r="BG30" s="191"/>
      <c r="BH30" s="186">
        <f t="shared" si="30"/>
        <v>72</v>
      </c>
      <c r="BI30" s="191">
        <v>38</v>
      </c>
      <c r="BJ30" s="191"/>
      <c r="BK30" s="191"/>
      <c r="BL30" s="191">
        <v>34</v>
      </c>
      <c r="BM30" s="191"/>
      <c r="BN30" s="191"/>
      <c r="BO30" s="187">
        <f t="shared" si="31"/>
        <v>0</v>
      </c>
      <c r="BP30" s="191"/>
      <c r="BQ30" s="191"/>
      <c r="BR30" s="186">
        <f t="shared" si="32"/>
        <v>0</v>
      </c>
      <c r="BS30" s="191"/>
      <c r="BT30" s="191"/>
      <c r="BU30" s="191"/>
      <c r="BV30" s="191"/>
      <c r="BW30" s="191"/>
      <c r="BX30" s="191"/>
      <c r="BY30" s="187">
        <f t="shared" si="33"/>
        <v>0</v>
      </c>
      <c r="BZ30" s="191"/>
      <c r="CA30" s="191"/>
      <c r="CB30" s="186">
        <f t="shared" si="34"/>
        <v>0</v>
      </c>
      <c r="CC30" s="191"/>
      <c r="CD30" s="191"/>
      <c r="CE30" s="191"/>
      <c r="CF30" s="191"/>
      <c r="CG30" s="191"/>
      <c r="CH30" s="191"/>
      <c r="CI30" s="187">
        <f t="shared" si="35"/>
        <v>0</v>
      </c>
      <c r="CJ30" s="191"/>
      <c r="CK30" s="191"/>
      <c r="CL30" s="186">
        <f t="shared" si="36"/>
        <v>0</v>
      </c>
      <c r="CM30" s="191"/>
      <c r="CN30" s="191"/>
      <c r="CO30" s="191"/>
      <c r="CP30" s="191"/>
      <c r="CQ30" s="191"/>
      <c r="CR30" s="191"/>
      <c r="CS30" s="82"/>
      <c r="CT30" s="80">
        <v>48</v>
      </c>
      <c r="CU30" s="81">
        <f t="shared" si="24"/>
        <v>24</v>
      </c>
    </row>
    <row r="31" spans="1:100" s="10" customFormat="1" ht="13.5" customHeight="1" thickBot="1">
      <c r="A31" s="69" t="s">
        <v>72</v>
      </c>
      <c r="B31" s="79" t="s">
        <v>63</v>
      </c>
      <c r="C31" s="190"/>
      <c r="D31" s="195"/>
      <c r="E31" s="191" t="s">
        <v>438</v>
      </c>
      <c r="F31" s="191"/>
      <c r="G31" s="186">
        <f t="shared" si="25"/>
        <v>267</v>
      </c>
      <c r="H31" s="186">
        <f t="shared" si="26"/>
        <v>89</v>
      </c>
      <c r="I31" s="186">
        <f t="shared" si="26"/>
        <v>0</v>
      </c>
      <c r="J31" s="186">
        <f t="shared" si="26"/>
        <v>178</v>
      </c>
      <c r="K31" s="186">
        <f t="shared" si="26"/>
        <v>18</v>
      </c>
      <c r="L31" s="186">
        <f t="shared" si="26"/>
        <v>160</v>
      </c>
      <c r="M31" s="186">
        <f t="shared" si="26"/>
        <v>0</v>
      </c>
      <c r="N31" s="186">
        <f t="shared" si="26"/>
        <v>0</v>
      </c>
      <c r="O31" s="186">
        <f t="shared" si="26"/>
        <v>0</v>
      </c>
      <c r="P31" s="186">
        <f t="shared" si="26"/>
        <v>0</v>
      </c>
      <c r="Q31" s="142"/>
      <c r="R31" s="143"/>
      <c r="S31" s="143"/>
      <c r="T31" s="143"/>
      <c r="U31" s="143"/>
      <c r="V31" s="143"/>
      <c r="W31" s="143"/>
      <c r="X31" s="143"/>
      <c r="Y31" s="143"/>
      <c r="Z31" s="144"/>
      <c r="AA31" s="142"/>
      <c r="AB31" s="143"/>
      <c r="AC31" s="143"/>
      <c r="AD31" s="143"/>
      <c r="AE31" s="143"/>
      <c r="AF31" s="143"/>
      <c r="AG31" s="143"/>
      <c r="AH31" s="143"/>
      <c r="AI31" s="143"/>
      <c r="AJ31" s="144"/>
      <c r="AK31" s="187">
        <f t="shared" si="37"/>
        <v>51</v>
      </c>
      <c r="AL31" s="191">
        <v>17</v>
      </c>
      <c r="AM31" s="191"/>
      <c r="AN31" s="186">
        <f t="shared" si="38"/>
        <v>34</v>
      </c>
      <c r="AO31" s="191">
        <v>4</v>
      </c>
      <c r="AP31" s="191">
        <v>30</v>
      </c>
      <c r="AQ31" s="191"/>
      <c r="AR31" s="191"/>
      <c r="AS31" s="191"/>
      <c r="AT31" s="191"/>
      <c r="AU31" s="187">
        <f t="shared" si="27"/>
        <v>84</v>
      </c>
      <c r="AV31" s="191">
        <v>28</v>
      </c>
      <c r="AW31" s="191"/>
      <c r="AX31" s="186">
        <f t="shared" si="28"/>
        <v>56</v>
      </c>
      <c r="AY31" s="191">
        <v>4</v>
      </c>
      <c r="AZ31" s="191">
        <v>52</v>
      </c>
      <c r="BA31" s="191"/>
      <c r="BB31" s="191"/>
      <c r="BC31" s="191"/>
      <c r="BD31" s="191"/>
      <c r="BE31" s="187">
        <f t="shared" si="29"/>
        <v>54</v>
      </c>
      <c r="BF31" s="191">
        <v>18</v>
      </c>
      <c r="BG31" s="191"/>
      <c r="BH31" s="186">
        <f t="shared" si="30"/>
        <v>36</v>
      </c>
      <c r="BI31" s="191">
        <v>4</v>
      </c>
      <c r="BJ31" s="191">
        <v>32</v>
      </c>
      <c r="BK31" s="191"/>
      <c r="BL31" s="191"/>
      <c r="BM31" s="191"/>
      <c r="BN31" s="191"/>
      <c r="BO31" s="187">
        <f t="shared" si="31"/>
        <v>78</v>
      </c>
      <c r="BP31" s="191">
        <v>26</v>
      </c>
      <c r="BQ31" s="191"/>
      <c r="BR31" s="186">
        <f t="shared" si="32"/>
        <v>52</v>
      </c>
      <c r="BS31" s="191">
        <v>6</v>
      </c>
      <c r="BT31" s="191">
        <v>46</v>
      </c>
      <c r="BU31" s="191"/>
      <c r="BV31" s="191"/>
      <c r="BW31" s="191"/>
      <c r="BX31" s="191"/>
      <c r="BY31" s="187">
        <f t="shared" si="33"/>
        <v>0</v>
      </c>
      <c r="BZ31" s="191"/>
      <c r="CA31" s="191"/>
      <c r="CB31" s="186">
        <f t="shared" si="34"/>
        <v>0</v>
      </c>
      <c r="CC31" s="191"/>
      <c r="CD31" s="191"/>
      <c r="CE31" s="191"/>
      <c r="CF31" s="191"/>
      <c r="CG31" s="191"/>
      <c r="CH31" s="191"/>
      <c r="CI31" s="187">
        <f t="shared" si="35"/>
        <v>0</v>
      </c>
      <c r="CJ31" s="191"/>
      <c r="CK31" s="191"/>
      <c r="CL31" s="186">
        <f t="shared" si="36"/>
        <v>0</v>
      </c>
      <c r="CM31" s="191"/>
      <c r="CN31" s="191"/>
      <c r="CO31" s="191"/>
      <c r="CP31" s="191"/>
      <c r="CQ31" s="191"/>
      <c r="CR31" s="191"/>
      <c r="CS31" s="82"/>
      <c r="CT31" s="80">
        <v>168</v>
      </c>
      <c r="CU31" s="81">
        <f t="shared" si="24"/>
        <v>10</v>
      </c>
      <c r="CV31" s="64"/>
    </row>
    <row r="32" spans="1:100" s="10" customFormat="1" ht="13.5" customHeight="1" thickBot="1">
      <c r="A32" s="69" t="s">
        <v>74</v>
      </c>
      <c r="B32" s="79" t="s">
        <v>65</v>
      </c>
      <c r="C32" s="190"/>
      <c r="D32" s="191"/>
      <c r="E32" s="197" t="s">
        <v>439</v>
      </c>
      <c r="F32" s="191"/>
      <c r="G32" s="186">
        <f t="shared" si="25"/>
        <v>253</v>
      </c>
      <c r="H32" s="186">
        <f t="shared" si="26"/>
        <v>85</v>
      </c>
      <c r="I32" s="186">
        <f t="shared" si="26"/>
        <v>0</v>
      </c>
      <c r="J32" s="186">
        <f t="shared" si="26"/>
        <v>168</v>
      </c>
      <c r="K32" s="186">
        <f t="shared" si="26"/>
        <v>24</v>
      </c>
      <c r="L32" s="186">
        <f t="shared" si="26"/>
        <v>144</v>
      </c>
      <c r="M32" s="186">
        <f t="shared" si="26"/>
        <v>0</v>
      </c>
      <c r="N32" s="186">
        <f t="shared" si="26"/>
        <v>0</v>
      </c>
      <c r="O32" s="186">
        <f t="shared" si="26"/>
        <v>0</v>
      </c>
      <c r="P32" s="186">
        <f t="shared" si="26"/>
        <v>0</v>
      </c>
      <c r="Q32" s="142"/>
      <c r="R32" s="143"/>
      <c r="S32" s="143"/>
      <c r="T32" s="143"/>
      <c r="U32" s="143"/>
      <c r="V32" s="143"/>
      <c r="W32" s="143"/>
      <c r="X32" s="143"/>
      <c r="Y32" s="143"/>
      <c r="Z32" s="144"/>
      <c r="AA32" s="142"/>
      <c r="AB32" s="143"/>
      <c r="AC32" s="143"/>
      <c r="AD32" s="143"/>
      <c r="AE32" s="143"/>
      <c r="AF32" s="143"/>
      <c r="AG32" s="143"/>
      <c r="AH32" s="143"/>
      <c r="AI32" s="143"/>
      <c r="AJ32" s="144"/>
      <c r="AK32" s="187">
        <f t="shared" si="37"/>
        <v>51</v>
      </c>
      <c r="AL32" s="191">
        <v>17</v>
      </c>
      <c r="AM32" s="191"/>
      <c r="AN32" s="186">
        <f t="shared" si="38"/>
        <v>34</v>
      </c>
      <c r="AO32" s="191">
        <v>4</v>
      </c>
      <c r="AP32" s="191">
        <v>30</v>
      </c>
      <c r="AQ32" s="191"/>
      <c r="AR32" s="191"/>
      <c r="AS32" s="191"/>
      <c r="AT32" s="191"/>
      <c r="AU32" s="187">
        <f t="shared" si="27"/>
        <v>58</v>
      </c>
      <c r="AV32" s="191">
        <v>20</v>
      </c>
      <c r="AW32" s="191"/>
      <c r="AX32" s="186">
        <f t="shared" si="28"/>
        <v>38</v>
      </c>
      <c r="AY32" s="191">
        <v>4</v>
      </c>
      <c r="AZ32" s="191">
        <v>34</v>
      </c>
      <c r="BA32" s="191"/>
      <c r="BB32" s="191"/>
      <c r="BC32" s="191"/>
      <c r="BD32" s="191"/>
      <c r="BE32" s="187">
        <f t="shared" si="29"/>
        <v>36</v>
      </c>
      <c r="BF32" s="191">
        <v>12</v>
      </c>
      <c r="BG32" s="191"/>
      <c r="BH32" s="186">
        <f t="shared" si="30"/>
        <v>24</v>
      </c>
      <c r="BI32" s="191">
        <v>4</v>
      </c>
      <c r="BJ32" s="191">
        <v>20</v>
      </c>
      <c r="BK32" s="191"/>
      <c r="BL32" s="191"/>
      <c r="BM32" s="191"/>
      <c r="BN32" s="191"/>
      <c r="BO32" s="187">
        <f t="shared" si="31"/>
        <v>51</v>
      </c>
      <c r="BP32" s="191">
        <v>17</v>
      </c>
      <c r="BQ32" s="191"/>
      <c r="BR32" s="186">
        <f t="shared" si="32"/>
        <v>34</v>
      </c>
      <c r="BS32" s="191">
        <v>4</v>
      </c>
      <c r="BT32" s="191">
        <v>30</v>
      </c>
      <c r="BU32" s="191"/>
      <c r="BV32" s="191"/>
      <c r="BW32" s="191"/>
      <c r="BX32" s="191"/>
      <c r="BY32" s="187">
        <f t="shared" si="33"/>
        <v>30</v>
      </c>
      <c r="BZ32" s="191">
        <v>10</v>
      </c>
      <c r="CA32" s="191"/>
      <c r="CB32" s="186">
        <f t="shared" si="34"/>
        <v>20</v>
      </c>
      <c r="CC32" s="191">
        <v>4</v>
      </c>
      <c r="CD32" s="191">
        <v>16</v>
      </c>
      <c r="CE32" s="191"/>
      <c r="CF32" s="191"/>
      <c r="CG32" s="191"/>
      <c r="CH32" s="191"/>
      <c r="CI32" s="187">
        <f t="shared" si="35"/>
        <v>27</v>
      </c>
      <c r="CJ32" s="191">
        <v>9</v>
      </c>
      <c r="CK32" s="191"/>
      <c r="CL32" s="186">
        <f t="shared" si="36"/>
        <v>18</v>
      </c>
      <c r="CM32" s="191">
        <v>4</v>
      </c>
      <c r="CN32" s="191">
        <v>14</v>
      </c>
      <c r="CO32" s="191"/>
      <c r="CP32" s="191"/>
      <c r="CQ32" s="191"/>
      <c r="CR32" s="191"/>
      <c r="CS32" s="82"/>
      <c r="CT32" s="80">
        <v>168</v>
      </c>
      <c r="CU32" s="81">
        <f t="shared" si="24"/>
        <v>0</v>
      </c>
      <c r="CV32" s="64"/>
    </row>
    <row r="33" spans="1:100" ht="13.5" customHeight="1" thickBot="1">
      <c r="A33" s="69" t="s">
        <v>75</v>
      </c>
      <c r="B33" s="79" t="s">
        <v>380</v>
      </c>
      <c r="C33" s="190"/>
      <c r="D33" s="191"/>
      <c r="E33" s="197" t="s">
        <v>15</v>
      </c>
      <c r="F33" s="191"/>
      <c r="G33" s="186">
        <f t="shared" si="25"/>
        <v>102</v>
      </c>
      <c r="H33" s="186">
        <f t="shared" si="26"/>
        <v>34</v>
      </c>
      <c r="I33" s="186">
        <f t="shared" si="26"/>
        <v>0</v>
      </c>
      <c r="J33" s="186">
        <f t="shared" si="26"/>
        <v>68</v>
      </c>
      <c r="K33" s="186">
        <f t="shared" si="26"/>
        <v>34</v>
      </c>
      <c r="L33" s="186">
        <f t="shared" si="26"/>
        <v>34</v>
      </c>
      <c r="M33" s="186">
        <f t="shared" si="26"/>
        <v>0</v>
      </c>
      <c r="N33" s="186">
        <f t="shared" si="26"/>
        <v>0</v>
      </c>
      <c r="O33" s="186">
        <f t="shared" si="26"/>
        <v>0</v>
      </c>
      <c r="P33" s="186">
        <f t="shared" si="26"/>
        <v>0</v>
      </c>
      <c r="Q33" s="142"/>
      <c r="R33" s="143"/>
      <c r="S33" s="143"/>
      <c r="T33" s="143"/>
      <c r="U33" s="143"/>
      <c r="V33" s="143"/>
      <c r="W33" s="143"/>
      <c r="X33" s="143"/>
      <c r="Y33" s="143"/>
      <c r="Z33" s="144"/>
      <c r="AA33" s="142"/>
      <c r="AB33" s="143"/>
      <c r="AC33" s="143"/>
      <c r="AD33" s="143"/>
      <c r="AE33" s="143"/>
      <c r="AF33" s="143"/>
      <c r="AG33" s="143"/>
      <c r="AH33" s="143"/>
      <c r="AI33" s="143"/>
      <c r="AJ33" s="144"/>
      <c r="AK33" s="187">
        <f t="shared" si="37"/>
        <v>0</v>
      </c>
      <c r="AL33" s="191"/>
      <c r="AM33" s="191"/>
      <c r="AN33" s="186">
        <f t="shared" si="38"/>
        <v>0</v>
      </c>
      <c r="AO33" s="191"/>
      <c r="AP33" s="191"/>
      <c r="AQ33" s="191"/>
      <c r="AR33" s="191"/>
      <c r="AS33" s="191"/>
      <c r="AT33" s="191"/>
      <c r="AU33" s="187">
        <f t="shared" si="27"/>
        <v>0</v>
      </c>
      <c r="AV33" s="191"/>
      <c r="AW33" s="191"/>
      <c r="AX33" s="186">
        <f t="shared" si="28"/>
        <v>0</v>
      </c>
      <c r="AY33" s="191"/>
      <c r="AZ33" s="191"/>
      <c r="BA33" s="191"/>
      <c r="BB33" s="191"/>
      <c r="BC33" s="191"/>
      <c r="BD33" s="191"/>
      <c r="BE33" s="187">
        <f t="shared" si="29"/>
        <v>0</v>
      </c>
      <c r="BF33" s="191"/>
      <c r="BG33" s="191"/>
      <c r="BH33" s="186">
        <f t="shared" si="30"/>
        <v>0</v>
      </c>
      <c r="BI33" s="191"/>
      <c r="BJ33" s="191"/>
      <c r="BK33" s="191"/>
      <c r="BL33" s="191"/>
      <c r="BM33" s="191"/>
      <c r="BN33" s="191"/>
      <c r="BO33" s="187">
        <f t="shared" si="31"/>
        <v>102</v>
      </c>
      <c r="BP33" s="191">
        <v>34</v>
      </c>
      <c r="BQ33" s="191"/>
      <c r="BR33" s="186">
        <f t="shared" si="32"/>
        <v>68</v>
      </c>
      <c r="BS33" s="191">
        <v>34</v>
      </c>
      <c r="BT33" s="191">
        <v>34</v>
      </c>
      <c r="BU33" s="191"/>
      <c r="BV33" s="191"/>
      <c r="BW33" s="191"/>
      <c r="BX33" s="191"/>
      <c r="BY33" s="187">
        <f t="shared" si="33"/>
        <v>0</v>
      </c>
      <c r="BZ33" s="191"/>
      <c r="CA33" s="191"/>
      <c r="CB33" s="186">
        <f t="shared" si="34"/>
        <v>0</v>
      </c>
      <c r="CC33" s="191"/>
      <c r="CD33" s="191"/>
      <c r="CE33" s="191"/>
      <c r="CF33" s="191"/>
      <c r="CG33" s="191"/>
      <c r="CH33" s="191"/>
      <c r="CI33" s="187">
        <f t="shared" si="35"/>
        <v>0</v>
      </c>
      <c r="CJ33" s="191"/>
      <c r="CK33" s="191"/>
      <c r="CL33" s="186">
        <f t="shared" si="36"/>
        <v>0</v>
      </c>
      <c r="CM33" s="191"/>
      <c r="CN33" s="191"/>
      <c r="CO33" s="191"/>
      <c r="CP33" s="191"/>
      <c r="CQ33" s="191"/>
      <c r="CR33" s="191"/>
      <c r="CS33" s="82"/>
      <c r="CT33" s="80">
        <v>0</v>
      </c>
      <c r="CU33" s="81">
        <f t="shared" si="24"/>
        <v>68</v>
      </c>
    </row>
    <row r="34" spans="1:100" s="10" customFormat="1" ht="11.25" customHeight="1" thickBot="1">
      <c r="A34" s="69" t="s">
        <v>470</v>
      </c>
      <c r="B34" s="79" t="s">
        <v>467</v>
      </c>
      <c r="C34" s="192"/>
      <c r="D34" s="193"/>
      <c r="E34" s="193">
        <v>3</v>
      </c>
      <c r="F34" s="193"/>
      <c r="G34" s="186">
        <f t="shared" si="25"/>
        <v>57</v>
      </c>
      <c r="H34" s="186">
        <f t="shared" si="26"/>
        <v>19</v>
      </c>
      <c r="I34" s="186">
        <f t="shared" si="26"/>
        <v>0</v>
      </c>
      <c r="J34" s="186">
        <f t="shared" si="26"/>
        <v>38</v>
      </c>
      <c r="K34" s="186">
        <f t="shared" si="26"/>
        <v>22</v>
      </c>
      <c r="L34" s="186">
        <f t="shared" si="26"/>
        <v>10</v>
      </c>
      <c r="M34" s="186">
        <f t="shared" si="26"/>
        <v>0</v>
      </c>
      <c r="N34" s="186">
        <f t="shared" si="26"/>
        <v>6</v>
      </c>
      <c r="O34" s="186">
        <f t="shared" si="26"/>
        <v>0</v>
      </c>
      <c r="P34" s="186">
        <f t="shared" si="26"/>
        <v>0</v>
      </c>
      <c r="Q34" s="151"/>
      <c r="R34" s="152"/>
      <c r="S34" s="152"/>
      <c r="T34" s="152"/>
      <c r="U34" s="152"/>
      <c r="V34" s="152"/>
      <c r="W34" s="152"/>
      <c r="X34" s="152"/>
      <c r="Y34" s="152"/>
      <c r="Z34" s="153"/>
      <c r="AA34" s="151"/>
      <c r="AB34" s="152"/>
      <c r="AC34" s="152"/>
      <c r="AD34" s="152"/>
      <c r="AE34" s="152"/>
      <c r="AF34" s="152"/>
      <c r="AG34" s="152"/>
      <c r="AH34" s="152"/>
      <c r="AI34" s="152"/>
      <c r="AJ34" s="153"/>
      <c r="AK34" s="187">
        <f t="shared" si="37"/>
        <v>57</v>
      </c>
      <c r="AL34" s="191">
        <v>19</v>
      </c>
      <c r="AM34" s="191"/>
      <c r="AN34" s="186">
        <f t="shared" si="38"/>
        <v>38</v>
      </c>
      <c r="AO34" s="191">
        <v>22</v>
      </c>
      <c r="AP34" s="191">
        <v>10</v>
      </c>
      <c r="AQ34" s="191"/>
      <c r="AR34" s="191">
        <v>6</v>
      </c>
      <c r="AS34" s="191"/>
      <c r="AT34" s="191"/>
      <c r="AU34" s="187">
        <f t="shared" si="27"/>
        <v>0</v>
      </c>
      <c r="AV34" s="191"/>
      <c r="AW34" s="191"/>
      <c r="AX34" s="186">
        <f t="shared" si="28"/>
        <v>0</v>
      </c>
      <c r="AY34" s="191"/>
      <c r="AZ34" s="191"/>
      <c r="BA34" s="191"/>
      <c r="BB34" s="191"/>
      <c r="BC34" s="191"/>
      <c r="BD34" s="191"/>
      <c r="BE34" s="187">
        <f t="shared" si="29"/>
        <v>0</v>
      </c>
      <c r="BF34" s="191"/>
      <c r="BG34" s="191"/>
      <c r="BH34" s="186">
        <f t="shared" si="30"/>
        <v>0</v>
      </c>
      <c r="BI34" s="191"/>
      <c r="BJ34" s="191"/>
      <c r="BK34" s="191"/>
      <c r="BL34" s="191"/>
      <c r="BM34" s="191"/>
      <c r="BN34" s="191"/>
      <c r="BO34" s="187">
        <f t="shared" si="31"/>
        <v>0</v>
      </c>
      <c r="BP34" s="191"/>
      <c r="BQ34" s="191"/>
      <c r="BR34" s="186">
        <f t="shared" si="32"/>
        <v>0</v>
      </c>
      <c r="BS34" s="191"/>
      <c r="BT34" s="191"/>
      <c r="BU34" s="191"/>
      <c r="BV34" s="191"/>
      <c r="BW34" s="191"/>
      <c r="BX34" s="191"/>
      <c r="BY34" s="187">
        <f t="shared" si="33"/>
        <v>0</v>
      </c>
      <c r="BZ34" s="191"/>
      <c r="CA34" s="191"/>
      <c r="CB34" s="186">
        <f t="shared" si="34"/>
        <v>0</v>
      </c>
      <c r="CC34" s="191"/>
      <c r="CD34" s="191"/>
      <c r="CE34" s="191"/>
      <c r="CF34" s="191"/>
      <c r="CG34" s="191"/>
      <c r="CH34" s="191"/>
      <c r="CI34" s="187">
        <f t="shared" si="35"/>
        <v>0</v>
      </c>
      <c r="CJ34" s="191"/>
      <c r="CK34" s="191"/>
      <c r="CL34" s="186">
        <f t="shared" si="36"/>
        <v>0</v>
      </c>
      <c r="CM34" s="191"/>
      <c r="CN34" s="191"/>
      <c r="CO34" s="191"/>
      <c r="CP34" s="191"/>
      <c r="CQ34" s="191"/>
      <c r="CR34" s="191"/>
      <c r="CS34" s="82"/>
      <c r="CT34" s="90">
        <v>0</v>
      </c>
      <c r="CU34" s="81">
        <f t="shared" si="24"/>
        <v>38</v>
      </c>
      <c r="CV34" s="64"/>
    </row>
    <row r="35" spans="1:100" ht="23.25" customHeight="1" thickBot="1">
      <c r="A35" s="87" t="s">
        <v>312</v>
      </c>
      <c r="B35" s="88" t="s">
        <v>76</v>
      </c>
      <c r="C35" s="188">
        <v>1</v>
      </c>
      <c r="D35" s="189"/>
      <c r="E35" s="189">
        <v>2</v>
      </c>
      <c r="F35" s="189"/>
      <c r="G35" s="175">
        <f>SUM(G36:G38)</f>
        <v>621</v>
      </c>
      <c r="H35" s="175">
        <f t="shared" ref="H35:P35" si="39">SUM(H36:H38)</f>
        <v>209</v>
      </c>
      <c r="I35" s="175">
        <f t="shared" si="39"/>
        <v>0</v>
      </c>
      <c r="J35" s="175">
        <f t="shared" si="39"/>
        <v>412</v>
      </c>
      <c r="K35" s="175">
        <f t="shared" si="39"/>
        <v>204</v>
      </c>
      <c r="L35" s="175">
        <f t="shared" si="39"/>
        <v>76</v>
      </c>
      <c r="M35" s="175">
        <f t="shared" si="39"/>
        <v>126</v>
      </c>
      <c r="N35" s="175">
        <f t="shared" si="39"/>
        <v>6</v>
      </c>
      <c r="O35" s="175">
        <f t="shared" si="39"/>
        <v>0</v>
      </c>
      <c r="P35" s="175">
        <f t="shared" si="39"/>
        <v>0</v>
      </c>
      <c r="Q35" s="139"/>
      <c r="R35" s="140"/>
      <c r="S35" s="140"/>
      <c r="T35" s="140"/>
      <c r="U35" s="140"/>
      <c r="V35" s="140"/>
      <c r="W35" s="140"/>
      <c r="X35" s="140"/>
      <c r="Y35" s="140"/>
      <c r="Z35" s="141"/>
      <c r="AA35" s="139"/>
      <c r="AB35" s="140"/>
      <c r="AC35" s="140"/>
      <c r="AD35" s="140"/>
      <c r="AE35" s="140"/>
      <c r="AF35" s="140"/>
      <c r="AG35" s="140"/>
      <c r="AH35" s="140"/>
      <c r="AI35" s="140"/>
      <c r="AJ35" s="138"/>
      <c r="AK35" s="175">
        <f t="shared" ref="AK35:BP35" si="40">SUM(AK36:AK38)</f>
        <v>252</v>
      </c>
      <c r="AL35" s="175">
        <f t="shared" si="40"/>
        <v>84</v>
      </c>
      <c r="AM35" s="175">
        <f t="shared" si="40"/>
        <v>0</v>
      </c>
      <c r="AN35" s="175">
        <f t="shared" si="40"/>
        <v>168</v>
      </c>
      <c r="AO35" s="175">
        <f t="shared" si="40"/>
        <v>80</v>
      </c>
      <c r="AP35" s="175">
        <f t="shared" si="40"/>
        <v>16</v>
      </c>
      <c r="AQ35" s="175">
        <f t="shared" si="40"/>
        <v>72</v>
      </c>
      <c r="AR35" s="175">
        <f t="shared" si="40"/>
        <v>0</v>
      </c>
      <c r="AS35" s="175">
        <f t="shared" si="40"/>
        <v>0</v>
      </c>
      <c r="AT35" s="175">
        <f t="shared" si="40"/>
        <v>0</v>
      </c>
      <c r="AU35" s="175">
        <f t="shared" si="40"/>
        <v>318</v>
      </c>
      <c r="AV35" s="175">
        <f t="shared" si="40"/>
        <v>108</v>
      </c>
      <c r="AW35" s="175">
        <f t="shared" si="40"/>
        <v>0</v>
      </c>
      <c r="AX35" s="175">
        <f t="shared" si="40"/>
        <v>210</v>
      </c>
      <c r="AY35" s="175">
        <f t="shared" si="40"/>
        <v>106</v>
      </c>
      <c r="AZ35" s="175">
        <f t="shared" si="40"/>
        <v>50</v>
      </c>
      <c r="BA35" s="175">
        <f t="shared" si="40"/>
        <v>54</v>
      </c>
      <c r="BB35" s="175">
        <f t="shared" si="40"/>
        <v>0</v>
      </c>
      <c r="BC35" s="175">
        <f t="shared" si="40"/>
        <v>0</v>
      </c>
      <c r="BD35" s="175">
        <f t="shared" si="40"/>
        <v>0</v>
      </c>
      <c r="BE35" s="175">
        <f t="shared" si="40"/>
        <v>0</v>
      </c>
      <c r="BF35" s="175">
        <f t="shared" si="40"/>
        <v>0</v>
      </c>
      <c r="BG35" s="175">
        <f t="shared" si="40"/>
        <v>0</v>
      </c>
      <c r="BH35" s="175">
        <f t="shared" si="40"/>
        <v>0</v>
      </c>
      <c r="BI35" s="175">
        <f t="shared" si="40"/>
        <v>0</v>
      </c>
      <c r="BJ35" s="175">
        <f t="shared" si="40"/>
        <v>0</v>
      </c>
      <c r="BK35" s="175">
        <f t="shared" si="40"/>
        <v>0</v>
      </c>
      <c r="BL35" s="175">
        <f t="shared" si="40"/>
        <v>0</v>
      </c>
      <c r="BM35" s="175">
        <f t="shared" si="40"/>
        <v>0</v>
      </c>
      <c r="BN35" s="175">
        <f t="shared" si="40"/>
        <v>0</v>
      </c>
      <c r="BO35" s="175">
        <f t="shared" si="40"/>
        <v>51</v>
      </c>
      <c r="BP35" s="175">
        <f t="shared" si="40"/>
        <v>17</v>
      </c>
      <c r="BQ35" s="175">
        <f t="shared" ref="BQ35:CR35" si="41">SUM(BQ36:BQ38)</f>
        <v>0</v>
      </c>
      <c r="BR35" s="175">
        <f t="shared" si="41"/>
        <v>34</v>
      </c>
      <c r="BS35" s="175">
        <f t="shared" si="41"/>
        <v>18</v>
      </c>
      <c r="BT35" s="175">
        <f t="shared" si="41"/>
        <v>10</v>
      </c>
      <c r="BU35" s="175">
        <f t="shared" si="41"/>
        <v>0</v>
      </c>
      <c r="BV35" s="175">
        <f t="shared" si="41"/>
        <v>6</v>
      </c>
      <c r="BW35" s="175">
        <f t="shared" si="41"/>
        <v>0</v>
      </c>
      <c r="BX35" s="175">
        <f t="shared" si="41"/>
        <v>0</v>
      </c>
      <c r="BY35" s="175">
        <f t="shared" si="41"/>
        <v>0</v>
      </c>
      <c r="BZ35" s="175">
        <f t="shared" si="41"/>
        <v>0</v>
      </c>
      <c r="CA35" s="175">
        <f t="shared" si="41"/>
        <v>0</v>
      </c>
      <c r="CB35" s="175">
        <f t="shared" si="41"/>
        <v>0</v>
      </c>
      <c r="CC35" s="175">
        <f t="shared" si="41"/>
        <v>0</v>
      </c>
      <c r="CD35" s="175">
        <f t="shared" si="41"/>
        <v>0</v>
      </c>
      <c r="CE35" s="175">
        <f t="shared" si="41"/>
        <v>0</v>
      </c>
      <c r="CF35" s="175">
        <f t="shared" si="41"/>
        <v>0</v>
      </c>
      <c r="CG35" s="175">
        <f t="shared" si="41"/>
        <v>0</v>
      </c>
      <c r="CH35" s="175">
        <f t="shared" si="41"/>
        <v>0</v>
      </c>
      <c r="CI35" s="175">
        <f t="shared" si="41"/>
        <v>0</v>
      </c>
      <c r="CJ35" s="175">
        <f t="shared" si="41"/>
        <v>0</v>
      </c>
      <c r="CK35" s="175">
        <f t="shared" si="41"/>
        <v>0</v>
      </c>
      <c r="CL35" s="175">
        <f t="shared" si="41"/>
        <v>0</v>
      </c>
      <c r="CM35" s="175">
        <f t="shared" si="41"/>
        <v>0</v>
      </c>
      <c r="CN35" s="175">
        <f t="shared" si="41"/>
        <v>0</v>
      </c>
      <c r="CO35" s="175">
        <f t="shared" si="41"/>
        <v>0</v>
      </c>
      <c r="CP35" s="175">
        <f t="shared" si="41"/>
        <v>0</v>
      </c>
      <c r="CQ35" s="175">
        <f t="shared" si="41"/>
        <v>0</v>
      </c>
      <c r="CR35" s="175">
        <f t="shared" si="41"/>
        <v>0</v>
      </c>
      <c r="CS35" s="82"/>
      <c r="CT35" s="68">
        <v>224</v>
      </c>
      <c r="CU35" s="70">
        <f t="shared" si="24"/>
        <v>188</v>
      </c>
    </row>
    <row r="36" spans="1:100" ht="11.25" thickBot="1">
      <c r="A36" s="69" t="s">
        <v>77</v>
      </c>
      <c r="B36" s="79" t="s">
        <v>381</v>
      </c>
      <c r="C36" s="190"/>
      <c r="D36" s="191"/>
      <c r="E36" s="191">
        <v>4</v>
      </c>
      <c r="F36" s="191"/>
      <c r="G36" s="186">
        <f t="shared" ref="G36:P38" si="42">AK36+AU36+BE36++BO36+BY36+CI36</f>
        <v>114</v>
      </c>
      <c r="H36" s="186">
        <f t="shared" si="42"/>
        <v>38</v>
      </c>
      <c r="I36" s="186">
        <f t="shared" si="42"/>
        <v>0</v>
      </c>
      <c r="J36" s="186">
        <f t="shared" si="42"/>
        <v>76</v>
      </c>
      <c r="K36" s="186">
        <f t="shared" si="42"/>
        <v>38</v>
      </c>
      <c r="L36" s="186">
        <f t="shared" si="42"/>
        <v>38</v>
      </c>
      <c r="M36" s="186">
        <f t="shared" si="42"/>
        <v>0</v>
      </c>
      <c r="N36" s="186">
        <f t="shared" si="42"/>
        <v>0</v>
      </c>
      <c r="O36" s="186">
        <f t="shared" si="42"/>
        <v>0</v>
      </c>
      <c r="P36" s="186">
        <f t="shared" si="42"/>
        <v>0</v>
      </c>
      <c r="Q36" s="142"/>
      <c r="R36" s="143"/>
      <c r="S36" s="143"/>
      <c r="T36" s="143"/>
      <c r="U36" s="143"/>
      <c r="V36" s="143"/>
      <c r="W36" s="143"/>
      <c r="X36" s="143"/>
      <c r="Y36" s="143"/>
      <c r="Z36" s="144"/>
      <c r="AA36" s="142"/>
      <c r="AB36" s="143"/>
      <c r="AC36" s="143"/>
      <c r="AD36" s="143"/>
      <c r="AE36" s="143"/>
      <c r="AF36" s="143"/>
      <c r="AG36" s="143"/>
      <c r="AH36" s="143"/>
      <c r="AI36" s="143"/>
      <c r="AJ36" s="144"/>
      <c r="AK36" s="187">
        <f t="shared" si="37"/>
        <v>0</v>
      </c>
      <c r="AL36" s="191"/>
      <c r="AM36" s="191"/>
      <c r="AN36" s="186">
        <f t="shared" si="38"/>
        <v>0</v>
      </c>
      <c r="AO36" s="191"/>
      <c r="AP36" s="191"/>
      <c r="AQ36" s="191"/>
      <c r="AR36" s="191"/>
      <c r="AS36" s="191"/>
      <c r="AT36" s="191"/>
      <c r="AU36" s="187">
        <f>AV36+AW36+AX36</f>
        <v>114</v>
      </c>
      <c r="AV36" s="191">
        <v>38</v>
      </c>
      <c r="AW36" s="191"/>
      <c r="AX36" s="186">
        <f>SUM(AY36:BD36)</f>
        <v>76</v>
      </c>
      <c r="AY36" s="191">
        <v>38</v>
      </c>
      <c r="AZ36" s="191">
        <v>38</v>
      </c>
      <c r="BA36" s="191"/>
      <c r="BB36" s="191"/>
      <c r="BC36" s="191"/>
      <c r="BD36" s="191"/>
      <c r="BE36" s="187">
        <f>BF36+BG36+BH36</f>
        <v>0</v>
      </c>
      <c r="BF36" s="191"/>
      <c r="BG36" s="191"/>
      <c r="BH36" s="186">
        <f>SUM(BI36:BN36)</f>
        <v>0</v>
      </c>
      <c r="BI36" s="191"/>
      <c r="BJ36" s="191"/>
      <c r="BK36" s="191"/>
      <c r="BL36" s="191"/>
      <c r="BM36" s="191"/>
      <c r="BN36" s="191"/>
      <c r="BO36" s="187">
        <f>BP36+BQ36+BR36</f>
        <v>0</v>
      </c>
      <c r="BP36" s="191"/>
      <c r="BQ36" s="191"/>
      <c r="BR36" s="186">
        <f>SUM(BS36:BX36)</f>
        <v>0</v>
      </c>
      <c r="BS36" s="191"/>
      <c r="BT36" s="191"/>
      <c r="BU36" s="191"/>
      <c r="BV36" s="191"/>
      <c r="BW36" s="191"/>
      <c r="BX36" s="191"/>
      <c r="BY36" s="187">
        <f>BZ36+CA36+CB36</f>
        <v>0</v>
      </c>
      <c r="BZ36" s="191"/>
      <c r="CA36" s="191"/>
      <c r="CB36" s="186">
        <f>SUM(CC36:CH36)</f>
        <v>0</v>
      </c>
      <c r="CC36" s="191"/>
      <c r="CD36" s="191"/>
      <c r="CE36" s="191"/>
      <c r="CF36" s="191"/>
      <c r="CG36" s="191"/>
      <c r="CH36" s="191"/>
      <c r="CI36" s="187">
        <f>CJ36+CK36+CL36</f>
        <v>0</v>
      </c>
      <c r="CJ36" s="191"/>
      <c r="CK36" s="191"/>
      <c r="CL36" s="186">
        <f>SUM(CM36:CR36)</f>
        <v>0</v>
      </c>
      <c r="CM36" s="191"/>
      <c r="CN36" s="191"/>
      <c r="CO36" s="191"/>
      <c r="CP36" s="191"/>
      <c r="CQ36" s="191"/>
      <c r="CR36" s="191"/>
      <c r="CS36" s="82"/>
      <c r="CT36" s="80"/>
      <c r="CU36" s="81"/>
    </row>
    <row r="37" spans="1:100" ht="21.75" thickBot="1">
      <c r="A37" s="69" t="s">
        <v>78</v>
      </c>
      <c r="B37" s="79" t="s">
        <v>382</v>
      </c>
      <c r="C37" s="190"/>
      <c r="D37" s="191"/>
      <c r="E37" s="191">
        <v>6</v>
      </c>
      <c r="F37" s="191"/>
      <c r="G37" s="186">
        <f t="shared" si="42"/>
        <v>51</v>
      </c>
      <c r="H37" s="186">
        <f t="shared" si="42"/>
        <v>17</v>
      </c>
      <c r="I37" s="186">
        <f t="shared" si="42"/>
        <v>0</v>
      </c>
      <c r="J37" s="186">
        <f t="shared" si="42"/>
        <v>34</v>
      </c>
      <c r="K37" s="186">
        <f t="shared" si="42"/>
        <v>18</v>
      </c>
      <c r="L37" s="186">
        <f t="shared" si="42"/>
        <v>10</v>
      </c>
      <c r="M37" s="186">
        <f t="shared" si="42"/>
        <v>0</v>
      </c>
      <c r="N37" s="186">
        <f t="shared" si="42"/>
        <v>6</v>
      </c>
      <c r="O37" s="186">
        <f t="shared" si="42"/>
        <v>0</v>
      </c>
      <c r="P37" s="186">
        <f t="shared" si="42"/>
        <v>0</v>
      </c>
      <c r="Q37" s="142"/>
      <c r="R37" s="143"/>
      <c r="S37" s="143"/>
      <c r="T37" s="143"/>
      <c r="U37" s="143"/>
      <c r="V37" s="143"/>
      <c r="W37" s="143"/>
      <c r="X37" s="143"/>
      <c r="Y37" s="143"/>
      <c r="Z37" s="144"/>
      <c r="AA37" s="142"/>
      <c r="AB37" s="143"/>
      <c r="AC37" s="143"/>
      <c r="AD37" s="143"/>
      <c r="AE37" s="143"/>
      <c r="AF37" s="143"/>
      <c r="AG37" s="143"/>
      <c r="AH37" s="143"/>
      <c r="AI37" s="143"/>
      <c r="AJ37" s="144"/>
      <c r="AK37" s="187">
        <f t="shared" si="37"/>
        <v>0</v>
      </c>
      <c r="AL37" s="191"/>
      <c r="AM37" s="191"/>
      <c r="AN37" s="186">
        <f t="shared" si="38"/>
        <v>0</v>
      </c>
      <c r="AO37" s="191"/>
      <c r="AP37" s="191"/>
      <c r="AQ37" s="191"/>
      <c r="AR37" s="191"/>
      <c r="AS37" s="191"/>
      <c r="AT37" s="191"/>
      <c r="AU37" s="187">
        <f>AV37+AW37+AX37</f>
        <v>0</v>
      </c>
      <c r="AV37" s="191"/>
      <c r="AW37" s="191"/>
      <c r="AX37" s="186">
        <f>SUM(AY37:BD37)</f>
        <v>0</v>
      </c>
      <c r="AY37" s="191"/>
      <c r="AZ37" s="191"/>
      <c r="BA37" s="191"/>
      <c r="BB37" s="191"/>
      <c r="BC37" s="191"/>
      <c r="BD37" s="191"/>
      <c r="BE37" s="187">
        <f>BF37+BG37+BH37</f>
        <v>0</v>
      </c>
      <c r="BF37" s="191"/>
      <c r="BG37" s="191"/>
      <c r="BH37" s="186">
        <f>SUM(BI37:BN37)</f>
        <v>0</v>
      </c>
      <c r="BI37" s="191"/>
      <c r="BJ37" s="191"/>
      <c r="BK37" s="191"/>
      <c r="BL37" s="191"/>
      <c r="BM37" s="191"/>
      <c r="BN37" s="191"/>
      <c r="BO37" s="187">
        <f>BP37+BQ37+BR37</f>
        <v>51</v>
      </c>
      <c r="BP37" s="191">
        <v>17</v>
      </c>
      <c r="BQ37" s="191"/>
      <c r="BR37" s="186">
        <f>SUM(BS37:BX37)</f>
        <v>34</v>
      </c>
      <c r="BS37" s="191">
        <v>18</v>
      </c>
      <c r="BT37" s="191">
        <v>10</v>
      </c>
      <c r="BU37" s="191"/>
      <c r="BV37" s="191">
        <v>6</v>
      </c>
      <c r="BW37" s="191"/>
      <c r="BX37" s="191"/>
      <c r="BY37" s="187">
        <f>BZ37+CA37+CB37</f>
        <v>0</v>
      </c>
      <c r="BZ37" s="191"/>
      <c r="CA37" s="191"/>
      <c r="CB37" s="186">
        <f>SUM(CC37:CH37)</f>
        <v>0</v>
      </c>
      <c r="CC37" s="191"/>
      <c r="CD37" s="191"/>
      <c r="CE37" s="191"/>
      <c r="CF37" s="191"/>
      <c r="CG37" s="191"/>
      <c r="CH37" s="191"/>
      <c r="CI37" s="187">
        <f>CJ37+CK37+CL37</f>
        <v>0</v>
      </c>
      <c r="CJ37" s="191"/>
      <c r="CK37" s="191"/>
      <c r="CL37" s="186">
        <f>SUM(CM37:CR37)</f>
        <v>0</v>
      </c>
      <c r="CM37" s="191"/>
      <c r="CN37" s="191"/>
      <c r="CO37" s="191"/>
      <c r="CP37" s="191"/>
      <c r="CQ37" s="191"/>
      <c r="CR37" s="191"/>
      <c r="CS37" s="82"/>
      <c r="CT37" s="80"/>
      <c r="CU37" s="81"/>
    </row>
    <row r="38" spans="1:100" ht="13.5" customHeight="1" thickBot="1">
      <c r="A38" s="69" t="s">
        <v>384</v>
      </c>
      <c r="B38" s="79" t="s">
        <v>383</v>
      </c>
      <c r="C38" s="190">
        <v>4</v>
      </c>
      <c r="D38" s="191"/>
      <c r="E38" s="191"/>
      <c r="F38" s="191"/>
      <c r="G38" s="186">
        <f t="shared" si="42"/>
        <v>456</v>
      </c>
      <c r="H38" s="186">
        <f t="shared" si="42"/>
        <v>154</v>
      </c>
      <c r="I38" s="186">
        <f t="shared" si="42"/>
        <v>0</v>
      </c>
      <c r="J38" s="186">
        <f t="shared" si="42"/>
        <v>302</v>
      </c>
      <c r="K38" s="186">
        <f t="shared" si="42"/>
        <v>148</v>
      </c>
      <c r="L38" s="186">
        <f t="shared" si="42"/>
        <v>28</v>
      </c>
      <c r="M38" s="186">
        <f t="shared" si="42"/>
        <v>126</v>
      </c>
      <c r="N38" s="186">
        <f t="shared" si="42"/>
        <v>0</v>
      </c>
      <c r="O38" s="186">
        <f t="shared" si="42"/>
        <v>0</v>
      </c>
      <c r="P38" s="186">
        <f t="shared" si="42"/>
        <v>0</v>
      </c>
      <c r="Q38" s="142"/>
      <c r="R38" s="143"/>
      <c r="S38" s="143"/>
      <c r="T38" s="143"/>
      <c r="U38" s="143"/>
      <c r="V38" s="143"/>
      <c r="W38" s="143"/>
      <c r="X38" s="143"/>
      <c r="Y38" s="143"/>
      <c r="Z38" s="144"/>
      <c r="AA38" s="142"/>
      <c r="AB38" s="143"/>
      <c r="AC38" s="143"/>
      <c r="AD38" s="143"/>
      <c r="AE38" s="143"/>
      <c r="AF38" s="143"/>
      <c r="AG38" s="143"/>
      <c r="AH38" s="143"/>
      <c r="AI38" s="143"/>
      <c r="AJ38" s="144"/>
      <c r="AK38" s="187">
        <f t="shared" si="37"/>
        <v>252</v>
      </c>
      <c r="AL38" s="191">
        <v>84</v>
      </c>
      <c r="AM38" s="191"/>
      <c r="AN38" s="186">
        <f t="shared" si="38"/>
        <v>168</v>
      </c>
      <c r="AO38" s="191">
        <v>80</v>
      </c>
      <c r="AP38" s="191">
        <v>16</v>
      </c>
      <c r="AQ38" s="191">
        <v>72</v>
      </c>
      <c r="AR38" s="191"/>
      <c r="AS38" s="191"/>
      <c r="AT38" s="191"/>
      <c r="AU38" s="187">
        <f>AV38+AW38+AX38</f>
        <v>204</v>
      </c>
      <c r="AV38" s="191">
        <v>70</v>
      </c>
      <c r="AW38" s="191"/>
      <c r="AX38" s="186">
        <f>SUM(AY38:BD38)</f>
        <v>134</v>
      </c>
      <c r="AY38" s="191">
        <v>68</v>
      </c>
      <c r="AZ38" s="191">
        <v>12</v>
      </c>
      <c r="BA38" s="191">
        <v>54</v>
      </c>
      <c r="BB38" s="191"/>
      <c r="BC38" s="191"/>
      <c r="BD38" s="191"/>
      <c r="BE38" s="187">
        <f>BF38+BG38+BH38</f>
        <v>0</v>
      </c>
      <c r="BF38" s="191"/>
      <c r="BG38" s="191"/>
      <c r="BH38" s="186">
        <f>SUM(BI38:BN38)</f>
        <v>0</v>
      </c>
      <c r="BI38" s="191"/>
      <c r="BJ38" s="191"/>
      <c r="BK38" s="191"/>
      <c r="BL38" s="191"/>
      <c r="BM38" s="191"/>
      <c r="BN38" s="191"/>
      <c r="BO38" s="187">
        <f>BP38+BQ38+BR38</f>
        <v>0</v>
      </c>
      <c r="BP38" s="191"/>
      <c r="BQ38" s="191"/>
      <c r="BR38" s="186">
        <f>SUM(BS38:BX38)</f>
        <v>0</v>
      </c>
      <c r="BS38" s="191"/>
      <c r="BT38" s="191"/>
      <c r="BU38" s="191"/>
      <c r="BV38" s="191"/>
      <c r="BW38" s="191"/>
      <c r="BX38" s="191"/>
      <c r="BY38" s="187">
        <f>BZ38+CA38+CB38</f>
        <v>0</v>
      </c>
      <c r="BZ38" s="191"/>
      <c r="CA38" s="191"/>
      <c r="CB38" s="186">
        <f>SUM(CC38:CH38)</f>
        <v>0</v>
      </c>
      <c r="CC38" s="191"/>
      <c r="CD38" s="191"/>
      <c r="CE38" s="191"/>
      <c r="CF38" s="191"/>
      <c r="CG38" s="191"/>
      <c r="CH38" s="191"/>
      <c r="CI38" s="187">
        <f>CJ38+CK38+CL38</f>
        <v>0</v>
      </c>
      <c r="CJ38" s="191"/>
      <c r="CK38" s="191"/>
      <c r="CL38" s="186">
        <f>SUM(CM38:CR38)</f>
        <v>0</v>
      </c>
      <c r="CM38" s="191"/>
      <c r="CN38" s="191"/>
      <c r="CO38" s="191"/>
      <c r="CP38" s="191"/>
      <c r="CQ38" s="191"/>
      <c r="CR38" s="191"/>
      <c r="CS38" s="82"/>
      <c r="CT38" s="80"/>
      <c r="CU38" s="81"/>
    </row>
    <row r="39" spans="1:100" s="10" customFormat="1" ht="15.75" customHeight="1" thickBot="1">
      <c r="A39" s="69" t="s">
        <v>313</v>
      </c>
      <c r="B39" s="86" t="s">
        <v>178</v>
      </c>
      <c r="C39" s="174">
        <f>C40+C53</f>
        <v>7</v>
      </c>
      <c r="D39" s="174">
        <f>D40+D53</f>
        <v>0</v>
      </c>
      <c r="E39" s="174">
        <f>E40+E53</f>
        <v>23</v>
      </c>
      <c r="F39" s="174">
        <f>F40+F53</f>
        <v>1</v>
      </c>
      <c r="G39" s="174">
        <f>G40+G53</f>
        <v>3029</v>
      </c>
      <c r="H39" s="174">
        <f t="shared" ref="H39:P39" si="43">H40+H53</f>
        <v>1007</v>
      </c>
      <c r="I39" s="174">
        <f t="shared" si="43"/>
        <v>0</v>
      </c>
      <c r="J39" s="174">
        <f t="shared" si="43"/>
        <v>2022</v>
      </c>
      <c r="K39" s="174">
        <f t="shared" si="43"/>
        <v>1014</v>
      </c>
      <c r="L39" s="174">
        <f t="shared" si="43"/>
        <v>706</v>
      </c>
      <c r="M39" s="174">
        <f t="shared" si="43"/>
        <v>234</v>
      </c>
      <c r="N39" s="174">
        <f t="shared" si="43"/>
        <v>30</v>
      </c>
      <c r="O39" s="174">
        <f t="shared" si="43"/>
        <v>38</v>
      </c>
      <c r="P39" s="174">
        <f t="shared" si="43"/>
        <v>0</v>
      </c>
      <c r="Q39" s="135"/>
      <c r="R39" s="135"/>
      <c r="S39" s="135"/>
      <c r="T39" s="135"/>
      <c r="U39" s="135"/>
      <c r="V39" s="135"/>
      <c r="W39" s="135"/>
      <c r="X39" s="135"/>
      <c r="Y39" s="135"/>
      <c r="Z39" s="135"/>
      <c r="AA39" s="135"/>
      <c r="AB39" s="135"/>
      <c r="AC39" s="135"/>
      <c r="AD39" s="135"/>
      <c r="AE39" s="135"/>
      <c r="AF39" s="135"/>
      <c r="AG39" s="135"/>
      <c r="AH39" s="135"/>
      <c r="AI39" s="135"/>
      <c r="AJ39" s="135"/>
      <c r="AK39" s="174">
        <f t="shared" ref="AK39:BP39" si="44">AK40+AK53</f>
        <v>507</v>
      </c>
      <c r="AL39" s="174">
        <f t="shared" si="44"/>
        <v>169</v>
      </c>
      <c r="AM39" s="174">
        <f t="shared" si="44"/>
        <v>0</v>
      </c>
      <c r="AN39" s="174">
        <f t="shared" si="44"/>
        <v>338</v>
      </c>
      <c r="AO39" s="174">
        <f t="shared" si="44"/>
        <v>172</v>
      </c>
      <c r="AP39" s="174">
        <f t="shared" si="44"/>
        <v>124</v>
      </c>
      <c r="AQ39" s="174">
        <f t="shared" si="44"/>
        <v>42</v>
      </c>
      <c r="AR39" s="174">
        <f t="shared" si="44"/>
        <v>0</v>
      </c>
      <c r="AS39" s="174">
        <f t="shared" si="44"/>
        <v>0</v>
      </c>
      <c r="AT39" s="174">
        <f t="shared" si="44"/>
        <v>0</v>
      </c>
      <c r="AU39" s="174">
        <f t="shared" si="44"/>
        <v>566</v>
      </c>
      <c r="AV39" s="174">
        <f t="shared" si="44"/>
        <v>186</v>
      </c>
      <c r="AW39" s="174">
        <f t="shared" si="44"/>
        <v>0</v>
      </c>
      <c r="AX39" s="174">
        <f t="shared" si="44"/>
        <v>380</v>
      </c>
      <c r="AY39" s="174">
        <f t="shared" si="44"/>
        <v>180</v>
      </c>
      <c r="AZ39" s="174">
        <f t="shared" si="44"/>
        <v>128</v>
      </c>
      <c r="BA39" s="174">
        <f t="shared" si="44"/>
        <v>72</v>
      </c>
      <c r="BB39" s="174">
        <f t="shared" si="44"/>
        <v>0</v>
      </c>
      <c r="BC39" s="174">
        <f t="shared" si="44"/>
        <v>0</v>
      </c>
      <c r="BD39" s="174">
        <f t="shared" si="44"/>
        <v>0</v>
      </c>
      <c r="BE39" s="174">
        <f t="shared" si="44"/>
        <v>450</v>
      </c>
      <c r="BF39" s="174">
        <f t="shared" si="44"/>
        <v>150</v>
      </c>
      <c r="BG39" s="174">
        <f t="shared" si="44"/>
        <v>0</v>
      </c>
      <c r="BH39" s="174">
        <f t="shared" si="44"/>
        <v>300</v>
      </c>
      <c r="BI39" s="174">
        <f t="shared" si="44"/>
        <v>164</v>
      </c>
      <c r="BJ39" s="174">
        <f t="shared" si="44"/>
        <v>116</v>
      </c>
      <c r="BK39" s="174">
        <f t="shared" si="44"/>
        <v>20</v>
      </c>
      <c r="BL39" s="174">
        <f t="shared" si="44"/>
        <v>0</v>
      </c>
      <c r="BM39" s="174">
        <f t="shared" si="44"/>
        <v>0</v>
      </c>
      <c r="BN39" s="174">
        <f t="shared" si="44"/>
        <v>0</v>
      </c>
      <c r="BO39" s="174">
        <f t="shared" si="44"/>
        <v>636</v>
      </c>
      <c r="BP39" s="174">
        <f t="shared" si="44"/>
        <v>212</v>
      </c>
      <c r="BQ39" s="174">
        <f t="shared" ref="BQ39:CR39" si="45">BQ40+BQ53</f>
        <v>0</v>
      </c>
      <c r="BR39" s="174">
        <f t="shared" si="45"/>
        <v>424</v>
      </c>
      <c r="BS39" s="174">
        <f t="shared" si="45"/>
        <v>216</v>
      </c>
      <c r="BT39" s="174">
        <f t="shared" si="45"/>
        <v>134</v>
      </c>
      <c r="BU39" s="174">
        <f t="shared" si="45"/>
        <v>74</v>
      </c>
      <c r="BV39" s="174">
        <f t="shared" si="45"/>
        <v>0</v>
      </c>
      <c r="BW39" s="174">
        <f t="shared" si="45"/>
        <v>0</v>
      </c>
      <c r="BX39" s="174">
        <f t="shared" si="45"/>
        <v>0</v>
      </c>
      <c r="BY39" s="174">
        <f t="shared" si="45"/>
        <v>411</v>
      </c>
      <c r="BZ39" s="174">
        <f t="shared" si="45"/>
        <v>137</v>
      </c>
      <c r="CA39" s="174">
        <f t="shared" si="45"/>
        <v>0</v>
      </c>
      <c r="CB39" s="174">
        <f t="shared" si="45"/>
        <v>274</v>
      </c>
      <c r="CC39" s="174">
        <f t="shared" si="45"/>
        <v>122</v>
      </c>
      <c r="CD39" s="174">
        <f t="shared" si="45"/>
        <v>90</v>
      </c>
      <c r="CE39" s="174">
        <f t="shared" si="45"/>
        <v>14</v>
      </c>
      <c r="CF39" s="174">
        <f t="shared" si="45"/>
        <v>10</v>
      </c>
      <c r="CG39" s="174">
        <f t="shared" si="45"/>
        <v>38</v>
      </c>
      <c r="CH39" s="174">
        <f t="shared" si="45"/>
        <v>0</v>
      </c>
      <c r="CI39" s="174">
        <f t="shared" si="45"/>
        <v>459</v>
      </c>
      <c r="CJ39" s="174">
        <f t="shared" si="45"/>
        <v>153</v>
      </c>
      <c r="CK39" s="174">
        <f t="shared" si="45"/>
        <v>0</v>
      </c>
      <c r="CL39" s="174">
        <f t="shared" si="45"/>
        <v>306</v>
      </c>
      <c r="CM39" s="174">
        <f t="shared" si="45"/>
        <v>160</v>
      </c>
      <c r="CN39" s="174">
        <f t="shared" si="45"/>
        <v>114</v>
      </c>
      <c r="CO39" s="174">
        <f t="shared" si="45"/>
        <v>12</v>
      </c>
      <c r="CP39" s="174">
        <f t="shared" si="45"/>
        <v>20</v>
      </c>
      <c r="CQ39" s="174">
        <f t="shared" si="45"/>
        <v>0</v>
      </c>
      <c r="CR39" s="174">
        <f t="shared" si="45"/>
        <v>0</v>
      </c>
      <c r="CS39" s="82"/>
      <c r="CT39" s="68">
        <v>1468</v>
      </c>
      <c r="CU39" s="70">
        <f>J39-CT39</f>
        <v>554</v>
      </c>
      <c r="CV39" s="64"/>
    </row>
    <row r="40" spans="1:100" ht="18" customHeight="1" thickBot="1">
      <c r="A40" s="87" t="s">
        <v>314</v>
      </c>
      <c r="B40" s="91" t="s">
        <v>80</v>
      </c>
      <c r="C40" s="188">
        <v>2</v>
      </c>
      <c r="D40" s="189"/>
      <c r="E40" s="189">
        <v>10</v>
      </c>
      <c r="F40" s="189"/>
      <c r="G40" s="175">
        <f>SUM(G41:G52)</f>
        <v>1520</v>
      </c>
      <c r="H40" s="175">
        <f t="shared" ref="H40:P40" si="46">SUM(H41:H52)</f>
        <v>504</v>
      </c>
      <c r="I40" s="175">
        <f t="shared" si="46"/>
        <v>0</v>
      </c>
      <c r="J40" s="175">
        <f t="shared" si="46"/>
        <v>1016</v>
      </c>
      <c r="K40" s="175">
        <f t="shared" si="46"/>
        <v>506</v>
      </c>
      <c r="L40" s="175">
        <f t="shared" si="46"/>
        <v>398</v>
      </c>
      <c r="M40" s="175">
        <f t="shared" si="46"/>
        <v>90</v>
      </c>
      <c r="N40" s="175">
        <f t="shared" si="46"/>
        <v>22</v>
      </c>
      <c r="O40" s="175">
        <f t="shared" si="46"/>
        <v>0</v>
      </c>
      <c r="P40" s="175">
        <f t="shared" si="46"/>
        <v>0</v>
      </c>
      <c r="Q40" s="140"/>
      <c r="R40" s="140"/>
      <c r="S40" s="140"/>
      <c r="T40" s="140"/>
      <c r="U40" s="140"/>
      <c r="V40" s="140"/>
      <c r="W40" s="140"/>
      <c r="X40" s="140"/>
      <c r="Y40" s="140"/>
      <c r="Z40" s="140"/>
      <c r="AA40" s="140"/>
      <c r="AB40" s="140"/>
      <c r="AC40" s="140"/>
      <c r="AD40" s="140"/>
      <c r="AE40" s="140"/>
      <c r="AF40" s="140"/>
      <c r="AG40" s="140"/>
      <c r="AH40" s="140"/>
      <c r="AI40" s="140"/>
      <c r="AJ40" s="140"/>
      <c r="AK40" s="175">
        <f t="shared" ref="AK40:BP40" si="47">SUM(AK41:AK52)</f>
        <v>507</v>
      </c>
      <c r="AL40" s="175">
        <f t="shared" si="47"/>
        <v>169</v>
      </c>
      <c r="AM40" s="175">
        <f t="shared" si="47"/>
        <v>0</v>
      </c>
      <c r="AN40" s="175">
        <f t="shared" si="47"/>
        <v>338</v>
      </c>
      <c r="AO40" s="175">
        <f t="shared" si="47"/>
        <v>172</v>
      </c>
      <c r="AP40" s="175">
        <f t="shared" si="47"/>
        <v>124</v>
      </c>
      <c r="AQ40" s="175">
        <f t="shared" si="47"/>
        <v>42</v>
      </c>
      <c r="AR40" s="175">
        <f t="shared" si="47"/>
        <v>0</v>
      </c>
      <c r="AS40" s="175">
        <f t="shared" si="47"/>
        <v>0</v>
      </c>
      <c r="AT40" s="175">
        <f t="shared" si="47"/>
        <v>0</v>
      </c>
      <c r="AU40" s="175">
        <f t="shared" si="47"/>
        <v>308</v>
      </c>
      <c r="AV40" s="175">
        <f t="shared" si="47"/>
        <v>100</v>
      </c>
      <c r="AW40" s="175">
        <f t="shared" si="47"/>
        <v>0</v>
      </c>
      <c r="AX40" s="175">
        <f t="shared" si="47"/>
        <v>208</v>
      </c>
      <c r="AY40" s="175">
        <f t="shared" si="47"/>
        <v>92</v>
      </c>
      <c r="AZ40" s="175">
        <f t="shared" si="47"/>
        <v>80</v>
      </c>
      <c r="BA40" s="175">
        <f t="shared" si="47"/>
        <v>36</v>
      </c>
      <c r="BB40" s="175">
        <f t="shared" si="47"/>
        <v>0</v>
      </c>
      <c r="BC40" s="175">
        <f t="shared" si="47"/>
        <v>0</v>
      </c>
      <c r="BD40" s="175">
        <f t="shared" si="47"/>
        <v>0</v>
      </c>
      <c r="BE40" s="175">
        <f t="shared" si="47"/>
        <v>234</v>
      </c>
      <c r="BF40" s="175">
        <f t="shared" si="47"/>
        <v>78</v>
      </c>
      <c r="BG40" s="175">
        <f t="shared" si="47"/>
        <v>0</v>
      </c>
      <c r="BH40" s="175">
        <f t="shared" si="47"/>
        <v>156</v>
      </c>
      <c r="BI40" s="175">
        <f t="shared" si="47"/>
        <v>78</v>
      </c>
      <c r="BJ40" s="175">
        <f t="shared" si="47"/>
        <v>78</v>
      </c>
      <c r="BK40" s="175">
        <f t="shared" si="47"/>
        <v>0</v>
      </c>
      <c r="BL40" s="175">
        <f t="shared" si="47"/>
        <v>0</v>
      </c>
      <c r="BM40" s="175">
        <f t="shared" si="47"/>
        <v>0</v>
      </c>
      <c r="BN40" s="175">
        <f t="shared" si="47"/>
        <v>0</v>
      </c>
      <c r="BO40" s="175">
        <f t="shared" si="47"/>
        <v>0</v>
      </c>
      <c r="BP40" s="175">
        <f t="shared" si="47"/>
        <v>0</v>
      </c>
      <c r="BQ40" s="175">
        <f t="shared" ref="BQ40:CR40" si="48">SUM(BQ41:BQ52)</f>
        <v>0</v>
      </c>
      <c r="BR40" s="175">
        <f t="shared" si="48"/>
        <v>0</v>
      </c>
      <c r="BS40" s="175">
        <f t="shared" si="48"/>
        <v>0</v>
      </c>
      <c r="BT40" s="175">
        <f t="shared" si="48"/>
        <v>0</v>
      </c>
      <c r="BU40" s="175">
        <f t="shared" si="48"/>
        <v>0</v>
      </c>
      <c r="BV40" s="175">
        <f t="shared" si="48"/>
        <v>0</v>
      </c>
      <c r="BW40" s="175">
        <f t="shared" si="48"/>
        <v>0</v>
      </c>
      <c r="BX40" s="175">
        <f t="shared" si="48"/>
        <v>0</v>
      </c>
      <c r="BY40" s="175">
        <f t="shared" si="48"/>
        <v>120</v>
      </c>
      <c r="BZ40" s="175">
        <f t="shared" si="48"/>
        <v>40</v>
      </c>
      <c r="CA40" s="175">
        <f t="shared" si="48"/>
        <v>0</v>
      </c>
      <c r="CB40" s="175">
        <f t="shared" si="48"/>
        <v>80</v>
      </c>
      <c r="CC40" s="175">
        <f t="shared" si="48"/>
        <v>42</v>
      </c>
      <c r="CD40" s="175">
        <f t="shared" si="48"/>
        <v>32</v>
      </c>
      <c r="CE40" s="175">
        <f t="shared" si="48"/>
        <v>0</v>
      </c>
      <c r="CF40" s="175">
        <f t="shared" si="48"/>
        <v>6</v>
      </c>
      <c r="CG40" s="175">
        <f t="shared" si="48"/>
        <v>0</v>
      </c>
      <c r="CH40" s="175">
        <f t="shared" si="48"/>
        <v>0</v>
      </c>
      <c r="CI40" s="175">
        <f t="shared" si="48"/>
        <v>351</v>
      </c>
      <c r="CJ40" s="175">
        <f t="shared" si="48"/>
        <v>117</v>
      </c>
      <c r="CK40" s="175">
        <f t="shared" si="48"/>
        <v>0</v>
      </c>
      <c r="CL40" s="175">
        <f t="shared" si="48"/>
        <v>234</v>
      </c>
      <c r="CM40" s="175">
        <f t="shared" si="48"/>
        <v>122</v>
      </c>
      <c r="CN40" s="175">
        <f t="shared" si="48"/>
        <v>84</v>
      </c>
      <c r="CO40" s="175">
        <f t="shared" si="48"/>
        <v>12</v>
      </c>
      <c r="CP40" s="175">
        <f t="shared" si="48"/>
        <v>16</v>
      </c>
      <c r="CQ40" s="175">
        <f t="shared" si="48"/>
        <v>0</v>
      </c>
      <c r="CR40" s="175">
        <f t="shared" si="48"/>
        <v>0</v>
      </c>
      <c r="CS40" s="82"/>
      <c r="CT40" s="68">
        <v>512</v>
      </c>
      <c r="CU40" s="70">
        <f>J40-CT40</f>
        <v>504</v>
      </c>
    </row>
    <row r="41" spans="1:100" ht="11.25" customHeight="1">
      <c r="A41" s="92" t="s">
        <v>81</v>
      </c>
      <c r="B41" s="56" t="s">
        <v>391</v>
      </c>
      <c r="C41" s="190"/>
      <c r="D41" s="191"/>
      <c r="E41" s="191">
        <v>5</v>
      </c>
      <c r="F41" s="191"/>
      <c r="G41" s="186">
        <f t="shared" ref="G41:G52" si="49">AK41+AU41+BE41++BO41+BY41+CI41</f>
        <v>144</v>
      </c>
      <c r="H41" s="186">
        <f t="shared" ref="H41:H52" si="50">AL41+AV41+BF41++BP41+BZ41+CJ41</f>
        <v>48</v>
      </c>
      <c r="I41" s="186">
        <f t="shared" ref="I41:I52" si="51">AM41+AW41+BG41++BQ41+CA41+CK41</f>
        <v>0</v>
      </c>
      <c r="J41" s="186">
        <f t="shared" ref="J41:J52" si="52">AN41+AX41+BH41++BR41+CB41+CL41</f>
        <v>96</v>
      </c>
      <c r="K41" s="186">
        <f t="shared" ref="K41:K52" si="53">AO41+AY41+BI41++BS41+CC41+CM41</f>
        <v>46</v>
      </c>
      <c r="L41" s="186">
        <f t="shared" ref="L41:L52" si="54">AP41+AZ41+BJ41++BT41+CD41+CN41</f>
        <v>50</v>
      </c>
      <c r="M41" s="186">
        <f t="shared" ref="M41:M52" si="55">AQ41+BA41+BK41++BU41+CE41+CO41</f>
        <v>0</v>
      </c>
      <c r="N41" s="186">
        <f t="shared" ref="N41:N52" si="56">AR41+BB41+BL41++BV41+CF41+CP41</f>
        <v>0</v>
      </c>
      <c r="O41" s="186">
        <f t="shared" ref="O41:P52" si="57">AS41+BC41+BM41++BW41+CG41+CQ41</f>
        <v>0</v>
      </c>
      <c r="P41" s="186">
        <f t="shared" si="57"/>
        <v>0</v>
      </c>
      <c r="Q41" s="142"/>
      <c r="R41" s="143"/>
      <c r="S41" s="143"/>
      <c r="T41" s="143"/>
      <c r="U41" s="143"/>
      <c r="V41" s="143"/>
      <c r="W41" s="143"/>
      <c r="X41" s="143"/>
      <c r="Y41" s="143"/>
      <c r="Z41" s="144"/>
      <c r="AA41" s="142"/>
      <c r="AB41" s="143"/>
      <c r="AC41" s="143"/>
      <c r="AD41" s="143"/>
      <c r="AE41" s="143"/>
      <c r="AF41" s="143"/>
      <c r="AG41" s="143"/>
      <c r="AH41" s="143"/>
      <c r="AI41" s="143"/>
      <c r="AJ41" s="144"/>
      <c r="AK41" s="187">
        <f t="shared" ref="AK41:AK52" si="58">AL41+AM41+AN41</f>
        <v>0</v>
      </c>
      <c r="AL41" s="191"/>
      <c r="AM41" s="191"/>
      <c r="AN41" s="186">
        <f t="shared" ref="AN41:AN52" si="59">SUM(AO41:AT41)</f>
        <v>0</v>
      </c>
      <c r="AO41" s="191"/>
      <c r="AP41" s="191"/>
      <c r="AQ41" s="191"/>
      <c r="AR41" s="191"/>
      <c r="AS41" s="191"/>
      <c r="AT41" s="191"/>
      <c r="AU41" s="187">
        <f t="shared" ref="AU41:AU52" si="60">AV41+AW41+AX41</f>
        <v>0</v>
      </c>
      <c r="AV41" s="191"/>
      <c r="AW41" s="191"/>
      <c r="AX41" s="186">
        <f t="shared" ref="AX41:AX52" si="61">SUM(AY41:BD41)</f>
        <v>0</v>
      </c>
      <c r="AY41" s="191"/>
      <c r="AZ41" s="191"/>
      <c r="BA41" s="191"/>
      <c r="BB41" s="191"/>
      <c r="BC41" s="191"/>
      <c r="BD41" s="191"/>
      <c r="BE41" s="187">
        <f t="shared" ref="BE41:BE52" si="62">BF41+BG41+BH41</f>
        <v>144</v>
      </c>
      <c r="BF41" s="191">
        <v>48</v>
      </c>
      <c r="BG41" s="191"/>
      <c r="BH41" s="186">
        <f t="shared" ref="BH41:BH52" si="63">SUM(BI41:BN41)</f>
        <v>96</v>
      </c>
      <c r="BI41" s="191">
        <v>46</v>
      </c>
      <c r="BJ41" s="191">
        <v>50</v>
      </c>
      <c r="BK41" s="191"/>
      <c r="BL41" s="191"/>
      <c r="BM41" s="191"/>
      <c r="BN41" s="191"/>
      <c r="BO41" s="187">
        <f t="shared" ref="BO41:BO52" si="64">BP41+BQ41+BR41</f>
        <v>0</v>
      </c>
      <c r="BP41" s="191"/>
      <c r="BQ41" s="191"/>
      <c r="BR41" s="186">
        <f t="shared" ref="BR41:BR52" si="65">SUM(BS41:BX41)</f>
        <v>0</v>
      </c>
      <c r="BS41" s="191"/>
      <c r="BT41" s="191"/>
      <c r="BU41" s="191"/>
      <c r="BV41" s="191"/>
      <c r="BW41" s="191"/>
      <c r="BX41" s="191"/>
      <c r="BY41" s="187">
        <f t="shared" ref="BY41:BY52" si="66">BZ41+CA41+CB41</f>
        <v>0</v>
      </c>
      <c r="BZ41" s="191"/>
      <c r="CA41" s="191"/>
      <c r="CB41" s="186">
        <f t="shared" ref="CB41:CB52" si="67">SUM(CC41:CH41)</f>
        <v>0</v>
      </c>
      <c r="CC41" s="191"/>
      <c r="CD41" s="191"/>
      <c r="CE41" s="191"/>
      <c r="CF41" s="191"/>
      <c r="CG41" s="191"/>
      <c r="CH41" s="191"/>
      <c r="CI41" s="187">
        <f t="shared" ref="CI41:CI52" si="68">CJ41+CK41+CL41</f>
        <v>0</v>
      </c>
      <c r="CJ41" s="191"/>
      <c r="CK41" s="191"/>
      <c r="CL41" s="186">
        <f t="shared" ref="CL41:CL52" si="69">SUM(CM41:CR41)</f>
        <v>0</v>
      </c>
      <c r="CM41" s="191"/>
      <c r="CN41" s="191"/>
      <c r="CO41" s="191"/>
      <c r="CP41" s="191"/>
      <c r="CQ41" s="191"/>
      <c r="CR41" s="191"/>
      <c r="CS41" s="82"/>
      <c r="CT41" s="80"/>
      <c r="CU41" s="81"/>
    </row>
    <row r="42" spans="1:100" ht="11.25" customHeight="1">
      <c r="A42" s="92" t="s">
        <v>82</v>
      </c>
      <c r="B42" s="56" t="s">
        <v>392</v>
      </c>
      <c r="C42" s="190"/>
      <c r="D42" s="191"/>
      <c r="E42" s="191">
        <v>3</v>
      </c>
      <c r="F42" s="191"/>
      <c r="G42" s="186">
        <f t="shared" si="49"/>
        <v>102</v>
      </c>
      <c r="H42" s="186">
        <f t="shared" si="50"/>
        <v>34</v>
      </c>
      <c r="I42" s="186">
        <f t="shared" si="51"/>
        <v>0</v>
      </c>
      <c r="J42" s="186">
        <f t="shared" si="52"/>
        <v>68</v>
      </c>
      <c r="K42" s="186">
        <f t="shared" si="53"/>
        <v>34</v>
      </c>
      <c r="L42" s="186">
        <f t="shared" si="54"/>
        <v>34</v>
      </c>
      <c r="M42" s="186">
        <f t="shared" si="55"/>
        <v>0</v>
      </c>
      <c r="N42" s="186">
        <f t="shared" si="56"/>
        <v>0</v>
      </c>
      <c r="O42" s="186">
        <f t="shared" si="57"/>
        <v>0</v>
      </c>
      <c r="P42" s="186">
        <f t="shared" si="57"/>
        <v>0</v>
      </c>
      <c r="Q42" s="142"/>
      <c r="R42" s="143"/>
      <c r="S42" s="143"/>
      <c r="T42" s="143"/>
      <c r="U42" s="143"/>
      <c r="V42" s="143"/>
      <c r="W42" s="143"/>
      <c r="X42" s="143"/>
      <c r="Y42" s="143"/>
      <c r="Z42" s="144"/>
      <c r="AA42" s="142"/>
      <c r="AB42" s="143"/>
      <c r="AC42" s="143"/>
      <c r="AD42" s="143"/>
      <c r="AE42" s="143"/>
      <c r="AF42" s="143"/>
      <c r="AG42" s="143"/>
      <c r="AH42" s="143"/>
      <c r="AI42" s="143"/>
      <c r="AJ42" s="144"/>
      <c r="AK42" s="187">
        <f t="shared" si="58"/>
        <v>102</v>
      </c>
      <c r="AL42" s="191">
        <v>34</v>
      </c>
      <c r="AM42" s="191"/>
      <c r="AN42" s="186">
        <f t="shared" si="59"/>
        <v>68</v>
      </c>
      <c r="AO42" s="191">
        <v>34</v>
      </c>
      <c r="AP42" s="191">
        <v>34</v>
      </c>
      <c r="AQ42" s="191"/>
      <c r="AR42" s="191"/>
      <c r="AS42" s="191"/>
      <c r="AT42" s="191"/>
      <c r="AU42" s="187">
        <f t="shared" si="60"/>
        <v>0</v>
      </c>
      <c r="AV42" s="191"/>
      <c r="AW42" s="191"/>
      <c r="AX42" s="186">
        <f t="shared" si="61"/>
        <v>0</v>
      </c>
      <c r="AY42" s="191"/>
      <c r="AZ42" s="191"/>
      <c r="BA42" s="191"/>
      <c r="BB42" s="191"/>
      <c r="BC42" s="191"/>
      <c r="BD42" s="191"/>
      <c r="BE42" s="187">
        <f t="shared" si="62"/>
        <v>0</v>
      </c>
      <c r="BF42" s="191"/>
      <c r="BG42" s="191"/>
      <c r="BH42" s="186">
        <f t="shared" si="63"/>
        <v>0</v>
      </c>
      <c r="BI42" s="191"/>
      <c r="BJ42" s="191"/>
      <c r="BK42" s="191"/>
      <c r="BL42" s="191"/>
      <c r="BM42" s="191"/>
      <c r="BN42" s="191"/>
      <c r="BO42" s="187">
        <f t="shared" si="64"/>
        <v>0</v>
      </c>
      <c r="BP42" s="191"/>
      <c r="BQ42" s="191"/>
      <c r="BR42" s="186">
        <f t="shared" si="65"/>
        <v>0</v>
      </c>
      <c r="BS42" s="191"/>
      <c r="BT42" s="191"/>
      <c r="BU42" s="191"/>
      <c r="BV42" s="191"/>
      <c r="BW42" s="191"/>
      <c r="BX42" s="191"/>
      <c r="BY42" s="187">
        <f t="shared" si="66"/>
        <v>0</v>
      </c>
      <c r="BZ42" s="191"/>
      <c r="CA42" s="191"/>
      <c r="CB42" s="186">
        <f t="shared" si="67"/>
        <v>0</v>
      </c>
      <c r="CC42" s="191"/>
      <c r="CD42" s="191"/>
      <c r="CE42" s="191"/>
      <c r="CF42" s="191"/>
      <c r="CG42" s="191"/>
      <c r="CH42" s="191"/>
      <c r="CI42" s="187">
        <f t="shared" si="68"/>
        <v>0</v>
      </c>
      <c r="CJ42" s="191"/>
      <c r="CK42" s="191"/>
      <c r="CL42" s="186">
        <f t="shared" si="69"/>
        <v>0</v>
      </c>
      <c r="CM42" s="191"/>
      <c r="CN42" s="191"/>
      <c r="CO42" s="191"/>
      <c r="CP42" s="191"/>
      <c r="CQ42" s="191"/>
      <c r="CR42" s="191"/>
      <c r="CS42" s="82"/>
      <c r="CT42" s="80"/>
      <c r="CU42" s="81"/>
    </row>
    <row r="43" spans="1:100" ht="21" customHeight="1">
      <c r="A43" s="92" t="s">
        <v>83</v>
      </c>
      <c r="B43" s="56" t="s">
        <v>393</v>
      </c>
      <c r="C43" s="190"/>
      <c r="D43" s="191"/>
      <c r="E43" s="191">
        <v>4</v>
      </c>
      <c r="F43" s="191"/>
      <c r="G43" s="186">
        <f t="shared" si="49"/>
        <v>114</v>
      </c>
      <c r="H43" s="186">
        <f t="shared" si="50"/>
        <v>38</v>
      </c>
      <c r="I43" s="186">
        <f t="shared" si="51"/>
        <v>0</v>
      </c>
      <c r="J43" s="186">
        <f t="shared" si="52"/>
        <v>76</v>
      </c>
      <c r="K43" s="186">
        <f t="shared" si="53"/>
        <v>40</v>
      </c>
      <c r="L43" s="186">
        <f t="shared" si="54"/>
        <v>16</v>
      </c>
      <c r="M43" s="186">
        <f t="shared" si="55"/>
        <v>20</v>
      </c>
      <c r="N43" s="186">
        <f t="shared" si="56"/>
        <v>0</v>
      </c>
      <c r="O43" s="186">
        <f t="shared" si="57"/>
        <v>0</v>
      </c>
      <c r="P43" s="186">
        <f t="shared" si="57"/>
        <v>0</v>
      </c>
      <c r="Q43" s="142"/>
      <c r="R43" s="143"/>
      <c r="S43" s="143"/>
      <c r="T43" s="143"/>
      <c r="U43" s="143"/>
      <c r="V43" s="143"/>
      <c r="W43" s="143"/>
      <c r="X43" s="143"/>
      <c r="Y43" s="143"/>
      <c r="Z43" s="144"/>
      <c r="AA43" s="142"/>
      <c r="AB43" s="143"/>
      <c r="AC43" s="143"/>
      <c r="AD43" s="143"/>
      <c r="AE43" s="143"/>
      <c r="AF43" s="143"/>
      <c r="AG43" s="143"/>
      <c r="AH43" s="143"/>
      <c r="AI43" s="143"/>
      <c r="AJ43" s="144"/>
      <c r="AK43" s="187">
        <f t="shared" si="58"/>
        <v>0</v>
      </c>
      <c r="AL43" s="191"/>
      <c r="AM43" s="191"/>
      <c r="AN43" s="186">
        <f t="shared" si="59"/>
        <v>0</v>
      </c>
      <c r="AO43" s="191"/>
      <c r="AP43" s="191"/>
      <c r="AQ43" s="191"/>
      <c r="AR43" s="191"/>
      <c r="AS43" s="191"/>
      <c r="AT43" s="191"/>
      <c r="AU43" s="187">
        <f t="shared" si="60"/>
        <v>114</v>
      </c>
      <c r="AV43" s="191">
        <v>38</v>
      </c>
      <c r="AW43" s="191"/>
      <c r="AX43" s="186">
        <f t="shared" si="61"/>
        <v>76</v>
      </c>
      <c r="AY43" s="191">
        <v>40</v>
      </c>
      <c r="AZ43" s="191">
        <v>16</v>
      </c>
      <c r="BA43" s="191">
        <v>20</v>
      </c>
      <c r="BB43" s="191"/>
      <c r="BC43" s="191"/>
      <c r="BD43" s="191"/>
      <c r="BE43" s="187">
        <f t="shared" si="62"/>
        <v>0</v>
      </c>
      <c r="BF43" s="191"/>
      <c r="BG43" s="191"/>
      <c r="BH43" s="186">
        <f t="shared" si="63"/>
        <v>0</v>
      </c>
      <c r="BI43" s="191"/>
      <c r="BJ43" s="191"/>
      <c r="BK43" s="191"/>
      <c r="BL43" s="191"/>
      <c r="BM43" s="191"/>
      <c r="BN43" s="191"/>
      <c r="BO43" s="187">
        <f t="shared" si="64"/>
        <v>0</v>
      </c>
      <c r="BP43" s="191"/>
      <c r="BQ43" s="191"/>
      <c r="BR43" s="186">
        <f t="shared" si="65"/>
        <v>0</v>
      </c>
      <c r="BS43" s="191"/>
      <c r="BT43" s="191"/>
      <c r="BU43" s="191"/>
      <c r="BV43" s="191"/>
      <c r="BW43" s="191"/>
      <c r="BX43" s="191"/>
      <c r="BY43" s="187">
        <f t="shared" si="66"/>
        <v>0</v>
      </c>
      <c r="BZ43" s="191"/>
      <c r="CA43" s="191"/>
      <c r="CB43" s="186">
        <f t="shared" si="67"/>
        <v>0</v>
      </c>
      <c r="CC43" s="191"/>
      <c r="CD43" s="191"/>
      <c r="CE43" s="191"/>
      <c r="CF43" s="191"/>
      <c r="CG43" s="191"/>
      <c r="CH43" s="191"/>
      <c r="CI43" s="187">
        <f t="shared" si="68"/>
        <v>0</v>
      </c>
      <c r="CJ43" s="191"/>
      <c r="CK43" s="191"/>
      <c r="CL43" s="186">
        <f t="shared" si="69"/>
        <v>0</v>
      </c>
      <c r="CM43" s="191"/>
      <c r="CN43" s="191"/>
      <c r="CO43" s="191"/>
      <c r="CP43" s="191"/>
      <c r="CQ43" s="191"/>
      <c r="CR43" s="191"/>
      <c r="CS43" s="82"/>
      <c r="CT43" s="80"/>
      <c r="CU43" s="81"/>
    </row>
    <row r="44" spans="1:100" ht="21.75" customHeight="1">
      <c r="A44" s="92" t="s">
        <v>328</v>
      </c>
      <c r="B44" s="56" t="s">
        <v>394</v>
      </c>
      <c r="C44" s="190"/>
      <c r="D44" s="191"/>
      <c r="E44" s="191">
        <v>3</v>
      </c>
      <c r="F44" s="191"/>
      <c r="G44" s="186">
        <f t="shared" si="49"/>
        <v>150</v>
      </c>
      <c r="H44" s="186">
        <f t="shared" si="50"/>
        <v>50</v>
      </c>
      <c r="I44" s="186">
        <f t="shared" si="51"/>
        <v>0</v>
      </c>
      <c r="J44" s="186">
        <f t="shared" si="52"/>
        <v>100</v>
      </c>
      <c r="K44" s="186">
        <f t="shared" si="53"/>
        <v>52</v>
      </c>
      <c r="L44" s="186">
        <f t="shared" si="54"/>
        <v>20</v>
      </c>
      <c r="M44" s="186">
        <f t="shared" si="55"/>
        <v>28</v>
      </c>
      <c r="N44" s="186">
        <f t="shared" si="56"/>
        <v>0</v>
      </c>
      <c r="O44" s="186">
        <f t="shared" si="57"/>
        <v>0</v>
      </c>
      <c r="P44" s="186">
        <f t="shared" si="57"/>
        <v>0</v>
      </c>
      <c r="Q44" s="142"/>
      <c r="R44" s="143"/>
      <c r="S44" s="143"/>
      <c r="T44" s="143"/>
      <c r="U44" s="143"/>
      <c r="V44" s="143"/>
      <c r="W44" s="143"/>
      <c r="X44" s="143"/>
      <c r="Y44" s="143"/>
      <c r="Z44" s="144"/>
      <c r="AA44" s="142"/>
      <c r="AB44" s="143"/>
      <c r="AC44" s="143"/>
      <c r="AD44" s="143"/>
      <c r="AE44" s="143"/>
      <c r="AF44" s="143"/>
      <c r="AG44" s="143"/>
      <c r="AH44" s="143"/>
      <c r="AI44" s="143"/>
      <c r="AJ44" s="144"/>
      <c r="AK44" s="187">
        <f t="shared" si="58"/>
        <v>150</v>
      </c>
      <c r="AL44" s="191">
        <v>50</v>
      </c>
      <c r="AM44" s="191"/>
      <c r="AN44" s="186">
        <f t="shared" si="59"/>
        <v>100</v>
      </c>
      <c r="AO44" s="191">
        <v>52</v>
      </c>
      <c r="AP44" s="191">
        <v>20</v>
      </c>
      <c r="AQ44" s="191">
        <v>28</v>
      </c>
      <c r="AR44" s="191"/>
      <c r="AS44" s="191"/>
      <c r="AT44" s="191"/>
      <c r="AU44" s="187">
        <f t="shared" si="60"/>
        <v>0</v>
      </c>
      <c r="AV44" s="191"/>
      <c r="AW44" s="191"/>
      <c r="AX44" s="186">
        <f t="shared" si="61"/>
        <v>0</v>
      </c>
      <c r="AY44" s="191"/>
      <c r="AZ44" s="191"/>
      <c r="BA44" s="191"/>
      <c r="BB44" s="191"/>
      <c r="BC44" s="191"/>
      <c r="BD44" s="191"/>
      <c r="BE44" s="187">
        <f t="shared" si="62"/>
        <v>0</v>
      </c>
      <c r="BF44" s="191"/>
      <c r="BG44" s="191"/>
      <c r="BH44" s="186">
        <f t="shared" si="63"/>
        <v>0</v>
      </c>
      <c r="BI44" s="191"/>
      <c r="BJ44" s="191"/>
      <c r="BK44" s="191"/>
      <c r="BL44" s="191"/>
      <c r="BM44" s="191"/>
      <c r="BN44" s="191"/>
      <c r="BO44" s="187">
        <f t="shared" si="64"/>
        <v>0</v>
      </c>
      <c r="BP44" s="191"/>
      <c r="BQ44" s="191"/>
      <c r="BR44" s="186">
        <f t="shared" si="65"/>
        <v>0</v>
      </c>
      <c r="BS44" s="191"/>
      <c r="BT44" s="191"/>
      <c r="BU44" s="191"/>
      <c r="BV44" s="191"/>
      <c r="BW44" s="191"/>
      <c r="BX44" s="191"/>
      <c r="BY44" s="187">
        <f t="shared" si="66"/>
        <v>0</v>
      </c>
      <c r="BZ44" s="191"/>
      <c r="CA44" s="191"/>
      <c r="CB44" s="186">
        <f t="shared" si="67"/>
        <v>0</v>
      </c>
      <c r="CC44" s="191"/>
      <c r="CD44" s="191"/>
      <c r="CE44" s="191"/>
      <c r="CF44" s="191"/>
      <c r="CG44" s="191"/>
      <c r="CH44" s="191"/>
      <c r="CI44" s="187">
        <f t="shared" si="68"/>
        <v>0</v>
      </c>
      <c r="CJ44" s="191"/>
      <c r="CK44" s="191"/>
      <c r="CL44" s="186">
        <f t="shared" si="69"/>
        <v>0</v>
      </c>
      <c r="CM44" s="191"/>
      <c r="CN44" s="191"/>
      <c r="CO44" s="191"/>
      <c r="CP44" s="191"/>
      <c r="CQ44" s="191"/>
      <c r="CR44" s="191"/>
      <c r="CS44" s="82"/>
      <c r="CT44" s="80"/>
      <c r="CU44" s="81"/>
    </row>
    <row r="45" spans="1:100" ht="21">
      <c r="A45" s="92" t="s">
        <v>329</v>
      </c>
      <c r="B45" s="56" t="s">
        <v>395</v>
      </c>
      <c r="C45" s="190"/>
      <c r="D45" s="191"/>
      <c r="E45" s="191">
        <v>8</v>
      </c>
      <c r="F45" s="191"/>
      <c r="G45" s="186">
        <f t="shared" si="49"/>
        <v>135</v>
      </c>
      <c r="H45" s="186">
        <f t="shared" si="50"/>
        <v>45</v>
      </c>
      <c r="I45" s="186">
        <f t="shared" si="51"/>
        <v>0</v>
      </c>
      <c r="J45" s="186">
        <f t="shared" si="52"/>
        <v>90</v>
      </c>
      <c r="K45" s="186">
        <f t="shared" si="53"/>
        <v>46</v>
      </c>
      <c r="L45" s="186">
        <f t="shared" si="54"/>
        <v>32</v>
      </c>
      <c r="M45" s="186">
        <f t="shared" si="55"/>
        <v>12</v>
      </c>
      <c r="N45" s="186">
        <f t="shared" si="56"/>
        <v>0</v>
      </c>
      <c r="O45" s="186">
        <f t="shared" si="57"/>
        <v>0</v>
      </c>
      <c r="P45" s="186">
        <f t="shared" si="57"/>
        <v>0</v>
      </c>
      <c r="Q45" s="142"/>
      <c r="R45" s="143"/>
      <c r="S45" s="143"/>
      <c r="T45" s="143"/>
      <c r="U45" s="143"/>
      <c r="V45" s="143"/>
      <c r="W45" s="143"/>
      <c r="X45" s="143"/>
      <c r="Y45" s="143"/>
      <c r="Z45" s="144"/>
      <c r="AA45" s="142"/>
      <c r="AB45" s="143"/>
      <c r="AC45" s="143"/>
      <c r="AD45" s="143"/>
      <c r="AE45" s="143"/>
      <c r="AF45" s="143"/>
      <c r="AG45" s="143"/>
      <c r="AH45" s="143"/>
      <c r="AI45" s="143"/>
      <c r="AJ45" s="144"/>
      <c r="AK45" s="187">
        <f t="shared" si="58"/>
        <v>0</v>
      </c>
      <c r="AL45" s="191"/>
      <c r="AM45" s="191"/>
      <c r="AN45" s="186">
        <f t="shared" si="59"/>
        <v>0</v>
      </c>
      <c r="AO45" s="191"/>
      <c r="AP45" s="191"/>
      <c r="AQ45" s="191"/>
      <c r="AR45" s="191"/>
      <c r="AS45" s="191"/>
      <c r="AT45" s="191"/>
      <c r="AU45" s="187">
        <f t="shared" si="60"/>
        <v>0</v>
      </c>
      <c r="AV45" s="191"/>
      <c r="AW45" s="191"/>
      <c r="AX45" s="186">
        <f t="shared" si="61"/>
        <v>0</v>
      </c>
      <c r="AY45" s="191"/>
      <c r="AZ45" s="191"/>
      <c r="BA45" s="191"/>
      <c r="BB45" s="191"/>
      <c r="BC45" s="191"/>
      <c r="BD45" s="191"/>
      <c r="BE45" s="187">
        <f t="shared" si="62"/>
        <v>0</v>
      </c>
      <c r="BF45" s="191"/>
      <c r="BG45" s="191"/>
      <c r="BH45" s="186">
        <f t="shared" si="63"/>
        <v>0</v>
      </c>
      <c r="BI45" s="191"/>
      <c r="BJ45" s="191"/>
      <c r="BK45" s="191"/>
      <c r="BL45" s="191"/>
      <c r="BM45" s="191"/>
      <c r="BN45" s="191"/>
      <c r="BO45" s="187">
        <f t="shared" si="64"/>
        <v>0</v>
      </c>
      <c r="BP45" s="191"/>
      <c r="BQ45" s="191"/>
      <c r="BR45" s="186">
        <f t="shared" si="65"/>
        <v>0</v>
      </c>
      <c r="BS45" s="191"/>
      <c r="BT45" s="191"/>
      <c r="BU45" s="191"/>
      <c r="BV45" s="191"/>
      <c r="BW45" s="191"/>
      <c r="BX45" s="191"/>
      <c r="BY45" s="187">
        <f t="shared" si="66"/>
        <v>0</v>
      </c>
      <c r="BZ45" s="191"/>
      <c r="CA45" s="191"/>
      <c r="CB45" s="186">
        <f t="shared" si="67"/>
        <v>0</v>
      </c>
      <c r="CC45" s="191"/>
      <c r="CD45" s="191"/>
      <c r="CE45" s="191"/>
      <c r="CF45" s="191"/>
      <c r="CG45" s="191"/>
      <c r="CH45" s="191"/>
      <c r="CI45" s="187">
        <f t="shared" si="68"/>
        <v>135</v>
      </c>
      <c r="CJ45" s="191">
        <v>45</v>
      </c>
      <c r="CK45" s="191"/>
      <c r="CL45" s="186">
        <f t="shared" si="69"/>
        <v>90</v>
      </c>
      <c r="CM45" s="191">
        <v>46</v>
      </c>
      <c r="CN45" s="191">
        <v>32</v>
      </c>
      <c r="CO45" s="191">
        <v>12</v>
      </c>
      <c r="CP45" s="191"/>
      <c r="CQ45" s="191"/>
      <c r="CR45" s="191"/>
      <c r="CS45" s="82"/>
      <c r="CT45" s="80"/>
      <c r="CU45" s="81"/>
    </row>
    <row r="46" spans="1:100" ht="21">
      <c r="A46" s="92" t="s">
        <v>330</v>
      </c>
      <c r="B46" s="56" t="s">
        <v>396</v>
      </c>
      <c r="C46" s="192"/>
      <c r="D46" s="193"/>
      <c r="E46" s="193">
        <v>3</v>
      </c>
      <c r="F46" s="193"/>
      <c r="G46" s="186">
        <f t="shared" si="49"/>
        <v>153</v>
      </c>
      <c r="H46" s="186">
        <f t="shared" si="50"/>
        <v>51</v>
      </c>
      <c r="I46" s="186">
        <f t="shared" si="51"/>
        <v>0</v>
      </c>
      <c r="J46" s="186">
        <f t="shared" si="52"/>
        <v>102</v>
      </c>
      <c r="K46" s="186">
        <f t="shared" si="53"/>
        <v>52</v>
      </c>
      <c r="L46" s="186">
        <f t="shared" si="54"/>
        <v>50</v>
      </c>
      <c r="M46" s="186">
        <f t="shared" si="55"/>
        <v>0</v>
      </c>
      <c r="N46" s="186">
        <f t="shared" si="56"/>
        <v>0</v>
      </c>
      <c r="O46" s="186">
        <f t="shared" si="57"/>
        <v>0</v>
      </c>
      <c r="P46" s="186">
        <f t="shared" si="57"/>
        <v>0</v>
      </c>
      <c r="Q46" s="151"/>
      <c r="R46" s="152"/>
      <c r="S46" s="152"/>
      <c r="T46" s="152"/>
      <c r="U46" s="152"/>
      <c r="V46" s="152"/>
      <c r="W46" s="152"/>
      <c r="X46" s="152"/>
      <c r="Y46" s="152"/>
      <c r="Z46" s="153"/>
      <c r="AA46" s="151"/>
      <c r="AB46" s="152"/>
      <c r="AC46" s="152"/>
      <c r="AD46" s="152"/>
      <c r="AE46" s="152"/>
      <c r="AF46" s="152"/>
      <c r="AG46" s="152"/>
      <c r="AH46" s="152"/>
      <c r="AI46" s="152"/>
      <c r="AJ46" s="153"/>
      <c r="AK46" s="187">
        <f t="shared" si="58"/>
        <v>153</v>
      </c>
      <c r="AL46" s="191">
        <v>51</v>
      </c>
      <c r="AM46" s="191"/>
      <c r="AN46" s="186">
        <f t="shared" si="59"/>
        <v>102</v>
      </c>
      <c r="AO46" s="191">
        <v>52</v>
      </c>
      <c r="AP46" s="191">
        <v>50</v>
      </c>
      <c r="AQ46" s="191"/>
      <c r="AR46" s="191"/>
      <c r="AS46" s="191"/>
      <c r="AT46" s="191"/>
      <c r="AU46" s="187">
        <f t="shared" si="60"/>
        <v>0</v>
      </c>
      <c r="AV46" s="191"/>
      <c r="AW46" s="191"/>
      <c r="AX46" s="186">
        <f t="shared" si="61"/>
        <v>0</v>
      </c>
      <c r="AY46" s="191"/>
      <c r="AZ46" s="191"/>
      <c r="BA46" s="191"/>
      <c r="BB46" s="191"/>
      <c r="BC46" s="191"/>
      <c r="BD46" s="191"/>
      <c r="BE46" s="187">
        <f t="shared" si="62"/>
        <v>0</v>
      </c>
      <c r="BF46" s="191"/>
      <c r="BG46" s="191"/>
      <c r="BH46" s="186">
        <f t="shared" si="63"/>
        <v>0</v>
      </c>
      <c r="BI46" s="191"/>
      <c r="BJ46" s="191"/>
      <c r="BK46" s="191"/>
      <c r="BL46" s="191"/>
      <c r="BM46" s="191"/>
      <c r="BN46" s="191"/>
      <c r="BO46" s="187">
        <f t="shared" si="64"/>
        <v>0</v>
      </c>
      <c r="BP46" s="191"/>
      <c r="BQ46" s="191"/>
      <c r="BR46" s="186">
        <f t="shared" si="65"/>
        <v>0</v>
      </c>
      <c r="BS46" s="191"/>
      <c r="BT46" s="191"/>
      <c r="BU46" s="191"/>
      <c r="BV46" s="191"/>
      <c r="BW46" s="191"/>
      <c r="BX46" s="191"/>
      <c r="BY46" s="187">
        <f t="shared" si="66"/>
        <v>0</v>
      </c>
      <c r="BZ46" s="191"/>
      <c r="CA46" s="191"/>
      <c r="CB46" s="186">
        <f t="shared" si="67"/>
        <v>0</v>
      </c>
      <c r="CC46" s="191"/>
      <c r="CD46" s="191"/>
      <c r="CE46" s="191"/>
      <c r="CF46" s="191"/>
      <c r="CG46" s="191"/>
      <c r="CH46" s="191"/>
      <c r="CI46" s="187">
        <f t="shared" si="68"/>
        <v>0</v>
      </c>
      <c r="CJ46" s="191"/>
      <c r="CK46" s="191"/>
      <c r="CL46" s="186">
        <f t="shared" si="69"/>
        <v>0</v>
      </c>
      <c r="CM46" s="191"/>
      <c r="CN46" s="191"/>
      <c r="CO46" s="191"/>
      <c r="CP46" s="191"/>
      <c r="CQ46" s="191"/>
      <c r="CR46" s="191"/>
      <c r="CS46" s="82"/>
      <c r="CT46" s="90"/>
      <c r="CU46" s="81"/>
    </row>
    <row r="47" spans="1:100" ht="10.5">
      <c r="A47" s="92" t="s">
        <v>385</v>
      </c>
      <c r="B47" s="56" t="s">
        <v>397</v>
      </c>
      <c r="C47" s="192"/>
      <c r="D47" s="193"/>
      <c r="E47" s="193">
        <v>5</v>
      </c>
      <c r="F47" s="193"/>
      <c r="G47" s="186">
        <f t="shared" si="49"/>
        <v>90</v>
      </c>
      <c r="H47" s="186">
        <f t="shared" si="50"/>
        <v>30</v>
      </c>
      <c r="I47" s="186">
        <f t="shared" si="51"/>
        <v>0</v>
      </c>
      <c r="J47" s="186">
        <f t="shared" si="52"/>
        <v>60</v>
      </c>
      <c r="K47" s="186">
        <f t="shared" si="53"/>
        <v>32</v>
      </c>
      <c r="L47" s="186">
        <f t="shared" si="54"/>
        <v>28</v>
      </c>
      <c r="M47" s="186">
        <f t="shared" si="55"/>
        <v>0</v>
      </c>
      <c r="N47" s="186">
        <f t="shared" si="56"/>
        <v>0</v>
      </c>
      <c r="O47" s="186">
        <f t="shared" si="57"/>
        <v>0</v>
      </c>
      <c r="P47" s="186">
        <f t="shared" si="57"/>
        <v>0</v>
      </c>
      <c r="Q47" s="151"/>
      <c r="R47" s="152"/>
      <c r="S47" s="152"/>
      <c r="T47" s="152"/>
      <c r="U47" s="152"/>
      <c r="V47" s="152"/>
      <c r="W47" s="152"/>
      <c r="X47" s="152"/>
      <c r="Y47" s="152"/>
      <c r="Z47" s="153"/>
      <c r="AA47" s="151"/>
      <c r="AB47" s="152"/>
      <c r="AC47" s="152"/>
      <c r="AD47" s="152"/>
      <c r="AE47" s="152"/>
      <c r="AF47" s="152"/>
      <c r="AG47" s="152"/>
      <c r="AH47" s="152"/>
      <c r="AI47" s="152"/>
      <c r="AJ47" s="153"/>
      <c r="AK47" s="187">
        <f t="shared" si="58"/>
        <v>0</v>
      </c>
      <c r="AL47" s="191"/>
      <c r="AM47" s="191"/>
      <c r="AN47" s="186">
        <f t="shared" si="59"/>
        <v>0</v>
      </c>
      <c r="AO47" s="191"/>
      <c r="AP47" s="191"/>
      <c r="AQ47" s="191"/>
      <c r="AR47" s="191"/>
      <c r="AS47" s="191"/>
      <c r="AT47" s="191"/>
      <c r="AU47" s="187">
        <f t="shared" si="60"/>
        <v>0</v>
      </c>
      <c r="AV47" s="191"/>
      <c r="AW47" s="191"/>
      <c r="AX47" s="186">
        <f t="shared" si="61"/>
        <v>0</v>
      </c>
      <c r="AY47" s="191"/>
      <c r="AZ47" s="191"/>
      <c r="BA47" s="191"/>
      <c r="BB47" s="191"/>
      <c r="BC47" s="191"/>
      <c r="BD47" s="191"/>
      <c r="BE47" s="187">
        <f t="shared" si="62"/>
        <v>90</v>
      </c>
      <c r="BF47" s="191">
        <v>30</v>
      </c>
      <c r="BG47" s="191"/>
      <c r="BH47" s="186">
        <f t="shared" si="63"/>
        <v>60</v>
      </c>
      <c r="BI47" s="191">
        <v>32</v>
      </c>
      <c r="BJ47" s="191">
        <v>28</v>
      </c>
      <c r="BK47" s="191"/>
      <c r="BL47" s="191"/>
      <c r="BM47" s="191"/>
      <c r="BN47" s="191"/>
      <c r="BO47" s="187">
        <f t="shared" si="64"/>
        <v>0</v>
      </c>
      <c r="BP47" s="191"/>
      <c r="BQ47" s="191"/>
      <c r="BR47" s="186">
        <f t="shared" si="65"/>
        <v>0</v>
      </c>
      <c r="BS47" s="191"/>
      <c r="BT47" s="191"/>
      <c r="BU47" s="191"/>
      <c r="BV47" s="191"/>
      <c r="BW47" s="191"/>
      <c r="BX47" s="191"/>
      <c r="BY47" s="187">
        <f t="shared" si="66"/>
        <v>0</v>
      </c>
      <c r="BZ47" s="191"/>
      <c r="CA47" s="191"/>
      <c r="CB47" s="186">
        <f t="shared" si="67"/>
        <v>0</v>
      </c>
      <c r="CC47" s="191"/>
      <c r="CD47" s="191"/>
      <c r="CE47" s="191"/>
      <c r="CF47" s="191"/>
      <c r="CG47" s="191"/>
      <c r="CH47" s="191"/>
      <c r="CI47" s="187">
        <f t="shared" si="68"/>
        <v>0</v>
      </c>
      <c r="CJ47" s="191"/>
      <c r="CK47" s="191"/>
      <c r="CL47" s="186">
        <f t="shared" si="69"/>
        <v>0</v>
      </c>
      <c r="CM47" s="191"/>
      <c r="CN47" s="191"/>
      <c r="CO47" s="191"/>
      <c r="CP47" s="191"/>
      <c r="CQ47" s="191"/>
      <c r="CR47" s="191"/>
      <c r="CS47" s="82"/>
      <c r="CT47" s="90"/>
      <c r="CU47" s="81"/>
    </row>
    <row r="48" spans="1:100" ht="21">
      <c r="A48" s="92" t="s">
        <v>386</v>
      </c>
      <c r="B48" s="56" t="s">
        <v>398</v>
      </c>
      <c r="C48" s="192"/>
      <c r="D48" s="193"/>
      <c r="E48" s="193">
        <v>8</v>
      </c>
      <c r="F48" s="193"/>
      <c r="G48" s="186">
        <f t="shared" si="49"/>
        <v>96</v>
      </c>
      <c r="H48" s="186">
        <f t="shared" si="50"/>
        <v>32</v>
      </c>
      <c r="I48" s="186">
        <f t="shared" si="51"/>
        <v>0</v>
      </c>
      <c r="J48" s="186">
        <f t="shared" si="52"/>
        <v>64</v>
      </c>
      <c r="K48" s="186">
        <f t="shared" si="53"/>
        <v>34</v>
      </c>
      <c r="L48" s="186">
        <f t="shared" si="54"/>
        <v>22</v>
      </c>
      <c r="M48" s="186">
        <f t="shared" si="55"/>
        <v>0</v>
      </c>
      <c r="N48" s="186">
        <f t="shared" si="56"/>
        <v>8</v>
      </c>
      <c r="O48" s="186">
        <f t="shared" si="57"/>
        <v>0</v>
      </c>
      <c r="P48" s="186">
        <f t="shared" si="57"/>
        <v>0</v>
      </c>
      <c r="Q48" s="151"/>
      <c r="R48" s="152"/>
      <c r="S48" s="152"/>
      <c r="T48" s="152"/>
      <c r="U48" s="152"/>
      <c r="V48" s="152"/>
      <c r="W48" s="152"/>
      <c r="X48" s="152"/>
      <c r="Y48" s="152"/>
      <c r="Z48" s="153"/>
      <c r="AA48" s="151"/>
      <c r="AB48" s="152"/>
      <c r="AC48" s="152"/>
      <c r="AD48" s="152"/>
      <c r="AE48" s="152"/>
      <c r="AF48" s="152"/>
      <c r="AG48" s="152"/>
      <c r="AH48" s="152"/>
      <c r="AI48" s="152"/>
      <c r="AJ48" s="153"/>
      <c r="AK48" s="187">
        <f t="shared" si="58"/>
        <v>0</v>
      </c>
      <c r="AL48" s="191"/>
      <c r="AM48" s="191"/>
      <c r="AN48" s="186">
        <f t="shared" si="59"/>
        <v>0</v>
      </c>
      <c r="AO48" s="191"/>
      <c r="AP48" s="191"/>
      <c r="AQ48" s="191"/>
      <c r="AR48" s="191"/>
      <c r="AS48" s="191"/>
      <c r="AT48" s="191"/>
      <c r="AU48" s="187">
        <f t="shared" si="60"/>
        <v>0</v>
      </c>
      <c r="AV48" s="191"/>
      <c r="AW48" s="191"/>
      <c r="AX48" s="186">
        <f t="shared" si="61"/>
        <v>0</v>
      </c>
      <c r="AY48" s="191"/>
      <c r="AZ48" s="191"/>
      <c r="BA48" s="191"/>
      <c r="BB48" s="191"/>
      <c r="BC48" s="191"/>
      <c r="BD48" s="191"/>
      <c r="BE48" s="187">
        <f t="shared" si="62"/>
        <v>0</v>
      </c>
      <c r="BF48" s="191"/>
      <c r="BG48" s="191"/>
      <c r="BH48" s="186">
        <f t="shared" si="63"/>
        <v>0</v>
      </c>
      <c r="BI48" s="191"/>
      <c r="BJ48" s="191"/>
      <c r="BK48" s="191"/>
      <c r="BL48" s="191"/>
      <c r="BM48" s="191"/>
      <c r="BN48" s="191"/>
      <c r="BO48" s="187">
        <f t="shared" si="64"/>
        <v>0</v>
      </c>
      <c r="BP48" s="191"/>
      <c r="BQ48" s="191"/>
      <c r="BR48" s="186">
        <f t="shared" si="65"/>
        <v>0</v>
      </c>
      <c r="BS48" s="191"/>
      <c r="BT48" s="191"/>
      <c r="BU48" s="191"/>
      <c r="BV48" s="191"/>
      <c r="BW48" s="191"/>
      <c r="BX48" s="191"/>
      <c r="BY48" s="187">
        <f t="shared" si="66"/>
        <v>0</v>
      </c>
      <c r="BZ48" s="191"/>
      <c r="CA48" s="191"/>
      <c r="CB48" s="186">
        <f t="shared" si="67"/>
        <v>0</v>
      </c>
      <c r="CC48" s="191"/>
      <c r="CD48" s="191"/>
      <c r="CE48" s="191"/>
      <c r="CF48" s="191"/>
      <c r="CG48" s="191"/>
      <c r="CH48" s="191"/>
      <c r="CI48" s="187">
        <f t="shared" si="68"/>
        <v>96</v>
      </c>
      <c r="CJ48" s="191">
        <v>32</v>
      </c>
      <c r="CK48" s="191"/>
      <c r="CL48" s="186">
        <f t="shared" si="69"/>
        <v>64</v>
      </c>
      <c r="CM48" s="191">
        <v>34</v>
      </c>
      <c r="CN48" s="191">
        <v>22</v>
      </c>
      <c r="CO48" s="191"/>
      <c r="CP48" s="191">
        <v>8</v>
      </c>
      <c r="CQ48" s="191"/>
      <c r="CR48" s="191"/>
      <c r="CS48" s="82"/>
      <c r="CT48" s="90"/>
      <c r="CU48" s="81"/>
    </row>
    <row r="49" spans="1:100" ht="21">
      <c r="A49" s="92" t="s">
        <v>387</v>
      </c>
      <c r="B49" s="56" t="s">
        <v>399</v>
      </c>
      <c r="C49" s="192"/>
      <c r="D49" s="193"/>
      <c r="E49" s="194">
        <v>7</v>
      </c>
      <c r="F49" s="193"/>
      <c r="G49" s="186">
        <f t="shared" si="49"/>
        <v>120</v>
      </c>
      <c r="H49" s="186">
        <f t="shared" si="50"/>
        <v>40</v>
      </c>
      <c r="I49" s="186">
        <f t="shared" si="51"/>
        <v>0</v>
      </c>
      <c r="J49" s="186">
        <f t="shared" si="52"/>
        <v>80</v>
      </c>
      <c r="K49" s="186">
        <f t="shared" si="53"/>
        <v>42</v>
      </c>
      <c r="L49" s="186">
        <f t="shared" si="54"/>
        <v>32</v>
      </c>
      <c r="M49" s="186">
        <f t="shared" si="55"/>
        <v>0</v>
      </c>
      <c r="N49" s="186">
        <f t="shared" si="56"/>
        <v>6</v>
      </c>
      <c r="O49" s="186">
        <f t="shared" si="57"/>
        <v>0</v>
      </c>
      <c r="P49" s="186">
        <f t="shared" si="57"/>
        <v>0</v>
      </c>
      <c r="Q49" s="151"/>
      <c r="R49" s="152"/>
      <c r="S49" s="152"/>
      <c r="T49" s="152"/>
      <c r="U49" s="152"/>
      <c r="V49" s="152"/>
      <c r="W49" s="152"/>
      <c r="X49" s="152"/>
      <c r="Y49" s="152"/>
      <c r="Z49" s="153"/>
      <c r="AA49" s="151"/>
      <c r="AB49" s="152"/>
      <c r="AC49" s="152"/>
      <c r="AD49" s="152"/>
      <c r="AE49" s="152"/>
      <c r="AF49" s="152"/>
      <c r="AG49" s="152"/>
      <c r="AH49" s="152"/>
      <c r="AI49" s="152"/>
      <c r="AJ49" s="153"/>
      <c r="AK49" s="187">
        <f t="shared" si="58"/>
        <v>0</v>
      </c>
      <c r="AL49" s="191"/>
      <c r="AM49" s="191"/>
      <c r="AN49" s="186">
        <f t="shared" si="59"/>
        <v>0</v>
      </c>
      <c r="AO49" s="191"/>
      <c r="AP49" s="191"/>
      <c r="AQ49" s="191"/>
      <c r="AR49" s="191"/>
      <c r="AS49" s="191"/>
      <c r="AT49" s="191"/>
      <c r="AU49" s="187">
        <f t="shared" si="60"/>
        <v>0</v>
      </c>
      <c r="AV49" s="191"/>
      <c r="AW49" s="191"/>
      <c r="AX49" s="186">
        <f t="shared" si="61"/>
        <v>0</v>
      </c>
      <c r="AY49" s="191"/>
      <c r="AZ49" s="191"/>
      <c r="BA49" s="191"/>
      <c r="BB49" s="191"/>
      <c r="BC49" s="191"/>
      <c r="BD49" s="191"/>
      <c r="BE49" s="187">
        <f t="shared" si="62"/>
        <v>0</v>
      </c>
      <c r="BF49" s="191"/>
      <c r="BG49" s="191"/>
      <c r="BH49" s="186">
        <f t="shared" si="63"/>
        <v>0</v>
      </c>
      <c r="BI49" s="191"/>
      <c r="BJ49" s="191"/>
      <c r="BK49" s="191"/>
      <c r="BL49" s="191"/>
      <c r="BM49" s="191"/>
      <c r="BN49" s="191"/>
      <c r="BO49" s="187">
        <f t="shared" si="64"/>
        <v>0</v>
      </c>
      <c r="BP49" s="191"/>
      <c r="BQ49" s="191"/>
      <c r="BR49" s="186">
        <f t="shared" si="65"/>
        <v>0</v>
      </c>
      <c r="BS49" s="191"/>
      <c r="BT49" s="191"/>
      <c r="BU49" s="191"/>
      <c r="BV49" s="191"/>
      <c r="BW49" s="191"/>
      <c r="BX49" s="191"/>
      <c r="BY49" s="187">
        <f t="shared" si="66"/>
        <v>120</v>
      </c>
      <c r="BZ49" s="191">
        <v>40</v>
      </c>
      <c r="CA49" s="191"/>
      <c r="CB49" s="186">
        <f t="shared" si="67"/>
        <v>80</v>
      </c>
      <c r="CC49" s="191">
        <v>42</v>
      </c>
      <c r="CD49" s="191">
        <v>32</v>
      </c>
      <c r="CE49" s="191"/>
      <c r="CF49" s="191">
        <v>6</v>
      </c>
      <c r="CG49" s="191"/>
      <c r="CH49" s="191"/>
      <c r="CI49" s="187">
        <f t="shared" si="68"/>
        <v>0</v>
      </c>
      <c r="CJ49" s="191"/>
      <c r="CK49" s="191"/>
      <c r="CL49" s="186">
        <f t="shared" si="69"/>
        <v>0</v>
      </c>
      <c r="CM49" s="191"/>
      <c r="CN49" s="191"/>
      <c r="CO49" s="191"/>
      <c r="CP49" s="191"/>
      <c r="CQ49" s="191"/>
      <c r="CR49" s="191"/>
      <c r="CS49" s="82"/>
      <c r="CT49" s="90"/>
      <c r="CU49" s="81"/>
    </row>
    <row r="50" spans="1:100" ht="10.5">
      <c r="A50" s="92" t="s">
        <v>388</v>
      </c>
      <c r="B50" s="56" t="s">
        <v>400</v>
      </c>
      <c r="C50" s="192">
        <v>8</v>
      </c>
      <c r="D50" s="193"/>
      <c r="E50" s="193"/>
      <c r="F50" s="193"/>
      <c r="G50" s="186">
        <f t="shared" si="49"/>
        <v>120</v>
      </c>
      <c r="H50" s="186">
        <f t="shared" si="50"/>
        <v>40</v>
      </c>
      <c r="I50" s="186">
        <f t="shared" si="51"/>
        <v>0</v>
      </c>
      <c r="J50" s="186">
        <f t="shared" si="52"/>
        <v>80</v>
      </c>
      <c r="K50" s="186">
        <f t="shared" si="53"/>
        <v>42</v>
      </c>
      <c r="L50" s="186">
        <f t="shared" si="54"/>
        <v>30</v>
      </c>
      <c r="M50" s="186">
        <f t="shared" si="55"/>
        <v>0</v>
      </c>
      <c r="N50" s="186">
        <f t="shared" si="56"/>
        <v>8</v>
      </c>
      <c r="O50" s="186">
        <f t="shared" si="57"/>
        <v>0</v>
      </c>
      <c r="P50" s="186">
        <f t="shared" si="57"/>
        <v>0</v>
      </c>
      <c r="Q50" s="151"/>
      <c r="R50" s="152"/>
      <c r="S50" s="152"/>
      <c r="T50" s="152"/>
      <c r="U50" s="152"/>
      <c r="V50" s="152"/>
      <c r="W50" s="152"/>
      <c r="X50" s="152"/>
      <c r="Y50" s="152"/>
      <c r="Z50" s="153"/>
      <c r="AA50" s="151"/>
      <c r="AB50" s="152"/>
      <c r="AC50" s="152"/>
      <c r="AD50" s="152"/>
      <c r="AE50" s="152"/>
      <c r="AF50" s="152"/>
      <c r="AG50" s="152"/>
      <c r="AH50" s="152"/>
      <c r="AI50" s="152"/>
      <c r="AJ50" s="153"/>
      <c r="AK50" s="187">
        <f t="shared" si="58"/>
        <v>0</v>
      </c>
      <c r="AL50" s="191"/>
      <c r="AM50" s="191"/>
      <c r="AN50" s="186">
        <f t="shared" si="59"/>
        <v>0</v>
      </c>
      <c r="AO50" s="191"/>
      <c r="AP50" s="191"/>
      <c r="AQ50" s="191"/>
      <c r="AR50" s="191"/>
      <c r="AS50" s="191"/>
      <c r="AT50" s="191"/>
      <c r="AU50" s="187">
        <f t="shared" si="60"/>
        <v>0</v>
      </c>
      <c r="AV50" s="191"/>
      <c r="AW50" s="191"/>
      <c r="AX50" s="186">
        <f t="shared" si="61"/>
        <v>0</v>
      </c>
      <c r="AY50" s="191"/>
      <c r="AZ50" s="191"/>
      <c r="BA50" s="191"/>
      <c r="BB50" s="191"/>
      <c r="BC50" s="191"/>
      <c r="BD50" s="191"/>
      <c r="BE50" s="187">
        <f t="shared" si="62"/>
        <v>0</v>
      </c>
      <c r="BF50" s="191"/>
      <c r="BG50" s="191"/>
      <c r="BH50" s="186">
        <f t="shared" si="63"/>
        <v>0</v>
      </c>
      <c r="BI50" s="191"/>
      <c r="BJ50" s="191"/>
      <c r="BK50" s="191"/>
      <c r="BL50" s="191"/>
      <c r="BM50" s="191"/>
      <c r="BN50" s="191"/>
      <c r="BO50" s="187">
        <f t="shared" si="64"/>
        <v>0</v>
      </c>
      <c r="BP50" s="191"/>
      <c r="BQ50" s="191"/>
      <c r="BR50" s="186">
        <f t="shared" si="65"/>
        <v>0</v>
      </c>
      <c r="BS50" s="191"/>
      <c r="BT50" s="191"/>
      <c r="BU50" s="191"/>
      <c r="BV50" s="191"/>
      <c r="BW50" s="191"/>
      <c r="BX50" s="191"/>
      <c r="BY50" s="187">
        <f t="shared" si="66"/>
        <v>0</v>
      </c>
      <c r="BZ50" s="191"/>
      <c r="CA50" s="191"/>
      <c r="CB50" s="186">
        <f t="shared" si="67"/>
        <v>0</v>
      </c>
      <c r="CC50" s="191"/>
      <c r="CD50" s="191"/>
      <c r="CE50" s="191"/>
      <c r="CF50" s="191"/>
      <c r="CG50" s="191"/>
      <c r="CH50" s="191"/>
      <c r="CI50" s="187">
        <f t="shared" si="68"/>
        <v>120</v>
      </c>
      <c r="CJ50" s="191">
        <v>40</v>
      </c>
      <c r="CK50" s="191"/>
      <c r="CL50" s="186">
        <f t="shared" si="69"/>
        <v>80</v>
      </c>
      <c r="CM50" s="191">
        <v>42</v>
      </c>
      <c r="CN50" s="191">
        <v>30</v>
      </c>
      <c r="CO50" s="191"/>
      <c r="CP50" s="191">
        <v>8</v>
      </c>
      <c r="CQ50" s="191"/>
      <c r="CR50" s="191"/>
      <c r="CS50" s="82"/>
      <c r="CT50" s="90"/>
      <c r="CU50" s="81"/>
    </row>
    <row r="51" spans="1:100" ht="10.5">
      <c r="A51" s="92" t="s">
        <v>389</v>
      </c>
      <c r="B51" s="56" t="s">
        <v>87</v>
      </c>
      <c r="C51" s="192"/>
      <c r="D51" s="193"/>
      <c r="E51" s="193">
        <v>4</v>
      </c>
      <c r="F51" s="193"/>
      <c r="G51" s="186">
        <f t="shared" si="49"/>
        <v>98</v>
      </c>
      <c r="H51" s="186">
        <f t="shared" si="50"/>
        <v>30</v>
      </c>
      <c r="I51" s="186">
        <f t="shared" si="51"/>
        <v>0</v>
      </c>
      <c r="J51" s="186">
        <f t="shared" si="52"/>
        <v>68</v>
      </c>
      <c r="K51" s="186">
        <f t="shared" si="53"/>
        <v>24</v>
      </c>
      <c r="L51" s="186">
        <f t="shared" si="54"/>
        <v>44</v>
      </c>
      <c r="M51" s="186">
        <f t="shared" si="55"/>
        <v>0</v>
      </c>
      <c r="N51" s="186">
        <f t="shared" si="56"/>
        <v>0</v>
      </c>
      <c r="O51" s="186">
        <f t="shared" si="57"/>
        <v>0</v>
      </c>
      <c r="P51" s="186">
        <f t="shared" si="57"/>
        <v>0</v>
      </c>
      <c r="Q51" s="151"/>
      <c r="R51" s="152"/>
      <c r="S51" s="152"/>
      <c r="T51" s="152"/>
      <c r="U51" s="152"/>
      <c r="V51" s="152"/>
      <c r="W51" s="152"/>
      <c r="X51" s="152"/>
      <c r="Y51" s="152"/>
      <c r="Z51" s="153"/>
      <c r="AA51" s="151"/>
      <c r="AB51" s="152"/>
      <c r="AC51" s="152"/>
      <c r="AD51" s="152"/>
      <c r="AE51" s="152"/>
      <c r="AF51" s="152"/>
      <c r="AG51" s="152"/>
      <c r="AH51" s="152"/>
      <c r="AI51" s="152"/>
      <c r="AJ51" s="153"/>
      <c r="AK51" s="187">
        <f t="shared" si="58"/>
        <v>0</v>
      </c>
      <c r="AL51" s="191"/>
      <c r="AM51" s="191"/>
      <c r="AN51" s="186">
        <f t="shared" si="59"/>
        <v>0</v>
      </c>
      <c r="AO51" s="191"/>
      <c r="AP51" s="191"/>
      <c r="AQ51" s="191"/>
      <c r="AR51" s="191"/>
      <c r="AS51" s="191"/>
      <c r="AT51" s="191"/>
      <c r="AU51" s="187">
        <f t="shared" si="60"/>
        <v>98</v>
      </c>
      <c r="AV51" s="191">
        <v>30</v>
      </c>
      <c r="AW51" s="191"/>
      <c r="AX51" s="186">
        <f t="shared" si="61"/>
        <v>68</v>
      </c>
      <c r="AY51" s="191">
        <v>24</v>
      </c>
      <c r="AZ51" s="191">
        <v>44</v>
      </c>
      <c r="BA51" s="191"/>
      <c r="BB51" s="191"/>
      <c r="BC51" s="191"/>
      <c r="BD51" s="191"/>
      <c r="BE51" s="187">
        <f t="shared" si="62"/>
        <v>0</v>
      </c>
      <c r="BF51" s="191"/>
      <c r="BG51" s="191"/>
      <c r="BH51" s="186">
        <f t="shared" si="63"/>
        <v>0</v>
      </c>
      <c r="BI51" s="191"/>
      <c r="BJ51" s="191"/>
      <c r="BK51" s="191"/>
      <c r="BL51" s="191"/>
      <c r="BM51" s="191"/>
      <c r="BN51" s="191"/>
      <c r="BO51" s="187">
        <f t="shared" si="64"/>
        <v>0</v>
      </c>
      <c r="BP51" s="191"/>
      <c r="BQ51" s="191"/>
      <c r="BR51" s="186">
        <f t="shared" si="65"/>
        <v>0</v>
      </c>
      <c r="BS51" s="191"/>
      <c r="BT51" s="191"/>
      <c r="BU51" s="191"/>
      <c r="BV51" s="191"/>
      <c r="BW51" s="191"/>
      <c r="BX51" s="191"/>
      <c r="BY51" s="187">
        <f t="shared" si="66"/>
        <v>0</v>
      </c>
      <c r="BZ51" s="191"/>
      <c r="CA51" s="191"/>
      <c r="CB51" s="186">
        <f t="shared" si="67"/>
        <v>0</v>
      </c>
      <c r="CC51" s="191"/>
      <c r="CD51" s="191"/>
      <c r="CE51" s="191"/>
      <c r="CF51" s="191"/>
      <c r="CG51" s="191"/>
      <c r="CH51" s="191"/>
      <c r="CI51" s="187">
        <f t="shared" si="68"/>
        <v>0</v>
      </c>
      <c r="CJ51" s="191"/>
      <c r="CK51" s="191"/>
      <c r="CL51" s="186">
        <f t="shared" si="69"/>
        <v>0</v>
      </c>
      <c r="CM51" s="191"/>
      <c r="CN51" s="191"/>
      <c r="CO51" s="191"/>
      <c r="CP51" s="191"/>
      <c r="CQ51" s="191"/>
      <c r="CR51" s="191"/>
      <c r="CS51" s="82"/>
      <c r="CT51" s="90">
        <v>68</v>
      </c>
      <c r="CU51" s="81">
        <f>J51-CT51</f>
        <v>0</v>
      </c>
    </row>
    <row r="52" spans="1:100" ht="11.25" thickBot="1">
      <c r="A52" s="92" t="s">
        <v>390</v>
      </c>
      <c r="B52" s="56" t="s">
        <v>430</v>
      </c>
      <c r="C52" s="192">
        <v>4</v>
      </c>
      <c r="D52" s="193"/>
      <c r="E52" s="193"/>
      <c r="F52" s="193"/>
      <c r="G52" s="186">
        <f t="shared" si="49"/>
        <v>198</v>
      </c>
      <c r="H52" s="186">
        <f t="shared" si="50"/>
        <v>66</v>
      </c>
      <c r="I52" s="186">
        <f t="shared" si="51"/>
        <v>0</v>
      </c>
      <c r="J52" s="186">
        <f t="shared" si="52"/>
        <v>132</v>
      </c>
      <c r="K52" s="186">
        <f t="shared" si="53"/>
        <v>62</v>
      </c>
      <c r="L52" s="186">
        <f t="shared" si="54"/>
        <v>40</v>
      </c>
      <c r="M52" s="186">
        <f t="shared" si="55"/>
        <v>30</v>
      </c>
      <c r="N52" s="186">
        <f t="shared" si="56"/>
        <v>0</v>
      </c>
      <c r="O52" s="186">
        <f t="shared" si="57"/>
        <v>0</v>
      </c>
      <c r="P52" s="186">
        <f t="shared" si="57"/>
        <v>0</v>
      </c>
      <c r="Q52" s="151"/>
      <c r="R52" s="152"/>
      <c r="S52" s="152"/>
      <c r="T52" s="152"/>
      <c r="U52" s="152"/>
      <c r="V52" s="152"/>
      <c r="W52" s="152"/>
      <c r="X52" s="152"/>
      <c r="Y52" s="152"/>
      <c r="Z52" s="153"/>
      <c r="AA52" s="151"/>
      <c r="AB52" s="152"/>
      <c r="AC52" s="152"/>
      <c r="AD52" s="152"/>
      <c r="AE52" s="152"/>
      <c r="AF52" s="152"/>
      <c r="AG52" s="152"/>
      <c r="AH52" s="152"/>
      <c r="AI52" s="152"/>
      <c r="AJ52" s="153"/>
      <c r="AK52" s="187">
        <f t="shared" si="58"/>
        <v>102</v>
      </c>
      <c r="AL52" s="191">
        <v>34</v>
      </c>
      <c r="AM52" s="191"/>
      <c r="AN52" s="186">
        <f t="shared" si="59"/>
        <v>68</v>
      </c>
      <c r="AO52" s="191">
        <v>34</v>
      </c>
      <c r="AP52" s="191">
        <v>20</v>
      </c>
      <c r="AQ52" s="191">
        <v>14</v>
      </c>
      <c r="AR52" s="191"/>
      <c r="AS52" s="191"/>
      <c r="AT52" s="191"/>
      <c r="AU52" s="187">
        <f t="shared" si="60"/>
        <v>96</v>
      </c>
      <c r="AV52" s="191">
        <v>32</v>
      </c>
      <c r="AW52" s="191"/>
      <c r="AX52" s="186">
        <f t="shared" si="61"/>
        <v>64</v>
      </c>
      <c r="AY52" s="191">
        <v>28</v>
      </c>
      <c r="AZ52" s="191">
        <v>20</v>
      </c>
      <c r="BA52" s="191">
        <v>16</v>
      </c>
      <c r="BB52" s="191"/>
      <c r="BC52" s="191"/>
      <c r="BD52" s="191"/>
      <c r="BE52" s="187">
        <f t="shared" si="62"/>
        <v>0</v>
      </c>
      <c r="BF52" s="191"/>
      <c r="BG52" s="191"/>
      <c r="BH52" s="186">
        <f t="shared" si="63"/>
        <v>0</v>
      </c>
      <c r="BI52" s="191"/>
      <c r="BJ52" s="191"/>
      <c r="BK52" s="191"/>
      <c r="BL52" s="191"/>
      <c r="BM52" s="191"/>
      <c r="BN52" s="191"/>
      <c r="BO52" s="187">
        <f t="shared" si="64"/>
        <v>0</v>
      </c>
      <c r="BP52" s="191"/>
      <c r="BQ52" s="191"/>
      <c r="BR52" s="186">
        <f t="shared" si="65"/>
        <v>0</v>
      </c>
      <c r="BS52" s="191"/>
      <c r="BT52" s="191"/>
      <c r="BU52" s="191"/>
      <c r="BV52" s="191"/>
      <c r="BW52" s="191"/>
      <c r="BX52" s="191"/>
      <c r="BY52" s="187">
        <f t="shared" si="66"/>
        <v>0</v>
      </c>
      <c r="BZ52" s="191"/>
      <c r="CA52" s="191"/>
      <c r="CB52" s="186">
        <f t="shared" si="67"/>
        <v>0</v>
      </c>
      <c r="CC52" s="191"/>
      <c r="CD52" s="191"/>
      <c r="CE52" s="191"/>
      <c r="CF52" s="191"/>
      <c r="CG52" s="191"/>
      <c r="CH52" s="191"/>
      <c r="CI52" s="187">
        <f t="shared" si="68"/>
        <v>0</v>
      </c>
      <c r="CJ52" s="191"/>
      <c r="CK52" s="191"/>
      <c r="CL52" s="186">
        <f t="shared" si="69"/>
        <v>0</v>
      </c>
      <c r="CM52" s="191"/>
      <c r="CN52" s="191"/>
      <c r="CO52" s="191"/>
      <c r="CP52" s="191"/>
      <c r="CQ52" s="191"/>
      <c r="CR52" s="191"/>
      <c r="CS52" s="82"/>
      <c r="CT52" s="90"/>
      <c r="CU52" s="81"/>
    </row>
    <row r="53" spans="1:100" s="10" customFormat="1" ht="17.25" customHeight="1" thickBot="1">
      <c r="A53" s="87" t="s">
        <v>315</v>
      </c>
      <c r="B53" s="91" t="s">
        <v>88</v>
      </c>
      <c r="C53" s="198">
        <f>C54+C59+C65+C71+C76</f>
        <v>5</v>
      </c>
      <c r="D53" s="198">
        <f t="shared" ref="D53:P53" si="70">D54+D59+D65+D71+D76</f>
        <v>0</v>
      </c>
      <c r="E53" s="198">
        <f t="shared" si="70"/>
        <v>13</v>
      </c>
      <c r="F53" s="198">
        <f t="shared" si="70"/>
        <v>1</v>
      </c>
      <c r="G53" s="198">
        <f t="shared" si="70"/>
        <v>1509</v>
      </c>
      <c r="H53" s="198">
        <f t="shared" si="70"/>
        <v>503</v>
      </c>
      <c r="I53" s="198">
        <f t="shared" si="70"/>
        <v>0</v>
      </c>
      <c r="J53" s="198">
        <f t="shared" si="70"/>
        <v>1006</v>
      </c>
      <c r="K53" s="198">
        <f t="shared" si="70"/>
        <v>508</v>
      </c>
      <c r="L53" s="198">
        <f t="shared" si="70"/>
        <v>308</v>
      </c>
      <c r="M53" s="198">
        <f t="shared" si="70"/>
        <v>144</v>
      </c>
      <c r="N53" s="198">
        <f t="shared" si="70"/>
        <v>8</v>
      </c>
      <c r="O53" s="198">
        <f t="shared" si="70"/>
        <v>38</v>
      </c>
      <c r="P53" s="198">
        <f t="shared" si="70"/>
        <v>0</v>
      </c>
      <c r="Q53" s="154"/>
      <c r="R53" s="154"/>
      <c r="S53" s="154"/>
      <c r="T53" s="154"/>
      <c r="U53" s="154"/>
      <c r="V53" s="154"/>
      <c r="W53" s="154"/>
      <c r="X53" s="154"/>
      <c r="Y53" s="154"/>
      <c r="Z53" s="154"/>
      <c r="AA53" s="154"/>
      <c r="AB53" s="154"/>
      <c r="AC53" s="154"/>
      <c r="AD53" s="154"/>
      <c r="AE53" s="154"/>
      <c r="AF53" s="154"/>
      <c r="AG53" s="154"/>
      <c r="AH53" s="154"/>
      <c r="AI53" s="154"/>
      <c r="AJ53" s="154"/>
      <c r="AK53" s="198">
        <f t="shared" ref="AK53:BP53" si="71">AK54+AK59+AK65+AK71+AK76</f>
        <v>0</v>
      </c>
      <c r="AL53" s="198">
        <f t="shared" si="71"/>
        <v>0</v>
      </c>
      <c r="AM53" s="198">
        <f t="shared" si="71"/>
        <v>0</v>
      </c>
      <c r="AN53" s="198">
        <f t="shared" si="71"/>
        <v>0</v>
      </c>
      <c r="AO53" s="198">
        <f t="shared" si="71"/>
        <v>0</v>
      </c>
      <c r="AP53" s="198">
        <f t="shared" si="71"/>
        <v>0</v>
      </c>
      <c r="AQ53" s="198">
        <f t="shared" si="71"/>
        <v>0</v>
      </c>
      <c r="AR53" s="198">
        <f t="shared" si="71"/>
        <v>0</v>
      </c>
      <c r="AS53" s="198">
        <f t="shared" si="71"/>
        <v>0</v>
      </c>
      <c r="AT53" s="198">
        <f t="shared" si="71"/>
        <v>0</v>
      </c>
      <c r="AU53" s="198">
        <f t="shared" si="71"/>
        <v>258</v>
      </c>
      <c r="AV53" s="198">
        <f t="shared" si="71"/>
        <v>86</v>
      </c>
      <c r="AW53" s="198">
        <f t="shared" si="71"/>
        <v>0</v>
      </c>
      <c r="AX53" s="198">
        <f t="shared" si="71"/>
        <v>172</v>
      </c>
      <c r="AY53" s="198">
        <f t="shared" si="71"/>
        <v>88</v>
      </c>
      <c r="AZ53" s="198">
        <f t="shared" si="71"/>
        <v>48</v>
      </c>
      <c r="BA53" s="198">
        <f t="shared" si="71"/>
        <v>36</v>
      </c>
      <c r="BB53" s="198">
        <f t="shared" si="71"/>
        <v>0</v>
      </c>
      <c r="BC53" s="198">
        <f t="shared" si="71"/>
        <v>0</v>
      </c>
      <c r="BD53" s="198">
        <f t="shared" si="71"/>
        <v>0</v>
      </c>
      <c r="BE53" s="198">
        <f t="shared" si="71"/>
        <v>216</v>
      </c>
      <c r="BF53" s="198">
        <f t="shared" si="71"/>
        <v>72</v>
      </c>
      <c r="BG53" s="198">
        <f t="shared" si="71"/>
        <v>0</v>
      </c>
      <c r="BH53" s="198">
        <f t="shared" si="71"/>
        <v>144</v>
      </c>
      <c r="BI53" s="198">
        <f t="shared" si="71"/>
        <v>86</v>
      </c>
      <c r="BJ53" s="198">
        <f t="shared" si="71"/>
        <v>38</v>
      </c>
      <c r="BK53" s="198">
        <f t="shared" si="71"/>
        <v>20</v>
      </c>
      <c r="BL53" s="198">
        <f t="shared" si="71"/>
        <v>0</v>
      </c>
      <c r="BM53" s="198">
        <f t="shared" si="71"/>
        <v>0</v>
      </c>
      <c r="BN53" s="198">
        <f t="shared" si="71"/>
        <v>0</v>
      </c>
      <c r="BO53" s="198">
        <f t="shared" si="71"/>
        <v>636</v>
      </c>
      <c r="BP53" s="198">
        <f t="shared" si="71"/>
        <v>212</v>
      </c>
      <c r="BQ53" s="198">
        <f t="shared" ref="BQ53:CR53" si="72">BQ54+BQ59+BQ65+BQ71+BQ76</f>
        <v>0</v>
      </c>
      <c r="BR53" s="198">
        <f t="shared" si="72"/>
        <v>424</v>
      </c>
      <c r="BS53" s="198">
        <f t="shared" si="72"/>
        <v>216</v>
      </c>
      <c r="BT53" s="198">
        <f t="shared" si="72"/>
        <v>134</v>
      </c>
      <c r="BU53" s="198">
        <f t="shared" si="72"/>
        <v>74</v>
      </c>
      <c r="BV53" s="198">
        <f t="shared" si="72"/>
        <v>0</v>
      </c>
      <c r="BW53" s="198">
        <f t="shared" si="72"/>
        <v>0</v>
      </c>
      <c r="BX53" s="198">
        <f t="shared" si="72"/>
        <v>0</v>
      </c>
      <c r="BY53" s="198">
        <f t="shared" si="72"/>
        <v>291</v>
      </c>
      <c r="BZ53" s="198">
        <f t="shared" si="72"/>
        <v>97</v>
      </c>
      <c r="CA53" s="198">
        <f t="shared" si="72"/>
        <v>0</v>
      </c>
      <c r="CB53" s="198">
        <f t="shared" si="72"/>
        <v>194</v>
      </c>
      <c r="CC53" s="198">
        <f t="shared" si="72"/>
        <v>80</v>
      </c>
      <c r="CD53" s="198">
        <f t="shared" si="72"/>
        <v>58</v>
      </c>
      <c r="CE53" s="198">
        <f t="shared" si="72"/>
        <v>14</v>
      </c>
      <c r="CF53" s="198">
        <f t="shared" si="72"/>
        <v>4</v>
      </c>
      <c r="CG53" s="198">
        <f t="shared" si="72"/>
        <v>38</v>
      </c>
      <c r="CH53" s="198">
        <f t="shared" si="72"/>
        <v>0</v>
      </c>
      <c r="CI53" s="198">
        <f t="shared" si="72"/>
        <v>108</v>
      </c>
      <c r="CJ53" s="198">
        <f t="shared" si="72"/>
        <v>36</v>
      </c>
      <c r="CK53" s="198">
        <f t="shared" si="72"/>
        <v>0</v>
      </c>
      <c r="CL53" s="198">
        <f t="shared" si="72"/>
        <v>72</v>
      </c>
      <c r="CM53" s="198">
        <f t="shared" si="72"/>
        <v>38</v>
      </c>
      <c r="CN53" s="198">
        <f t="shared" si="72"/>
        <v>30</v>
      </c>
      <c r="CO53" s="198">
        <f t="shared" si="72"/>
        <v>0</v>
      </c>
      <c r="CP53" s="198">
        <f t="shared" si="72"/>
        <v>4</v>
      </c>
      <c r="CQ53" s="198">
        <f t="shared" si="72"/>
        <v>0</v>
      </c>
      <c r="CR53" s="198">
        <f t="shared" si="72"/>
        <v>0</v>
      </c>
      <c r="CS53" s="82"/>
      <c r="CT53" s="68">
        <v>956</v>
      </c>
      <c r="CU53" s="70">
        <f>J53-CT53</f>
        <v>50</v>
      </c>
      <c r="CV53" s="64"/>
    </row>
    <row r="54" spans="1:100" ht="32.25" thickBot="1">
      <c r="A54" s="93" t="s">
        <v>89</v>
      </c>
      <c r="B54" s="94" t="s">
        <v>431</v>
      </c>
      <c r="C54" s="194">
        <v>1</v>
      </c>
      <c r="D54" s="194"/>
      <c r="E54" s="194">
        <v>2</v>
      </c>
      <c r="F54" s="194"/>
      <c r="G54" s="199">
        <f>G55</f>
        <v>258</v>
      </c>
      <c r="H54" s="199">
        <f t="shared" ref="H54:P54" si="73">H55</f>
        <v>86</v>
      </c>
      <c r="I54" s="199">
        <f t="shared" si="73"/>
        <v>0</v>
      </c>
      <c r="J54" s="199">
        <f t="shared" si="73"/>
        <v>172</v>
      </c>
      <c r="K54" s="199">
        <f t="shared" si="73"/>
        <v>88</v>
      </c>
      <c r="L54" s="199">
        <f t="shared" si="73"/>
        <v>48</v>
      </c>
      <c r="M54" s="199">
        <f t="shared" si="73"/>
        <v>36</v>
      </c>
      <c r="N54" s="199">
        <f t="shared" si="73"/>
        <v>0</v>
      </c>
      <c r="O54" s="199">
        <f t="shared" si="73"/>
        <v>0</v>
      </c>
      <c r="P54" s="199">
        <f t="shared" si="73"/>
        <v>0</v>
      </c>
      <c r="Q54" s="155"/>
      <c r="R54" s="155"/>
      <c r="S54" s="155"/>
      <c r="T54" s="155"/>
      <c r="U54" s="155"/>
      <c r="V54" s="155"/>
      <c r="W54" s="155"/>
      <c r="X54" s="155"/>
      <c r="Y54" s="155"/>
      <c r="Z54" s="155"/>
      <c r="AA54" s="155"/>
      <c r="AB54" s="155"/>
      <c r="AC54" s="155"/>
      <c r="AD54" s="155"/>
      <c r="AE54" s="155"/>
      <c r="AF54" s="155"/>
      <c r="AG54" s="155"/>
      <c r="AH54" s="155"/>
      <c r="AI54" s="155"/>
      <c r="AJ54" s="155"/>
      <c r="AK54" s="199">
        <f t="shared" ref="AK54:BP54" si="74">AK55</f>
        <v>0</v>
      </c>
      <c r="AL54" s="199">
        <f t="shared" si="74"/>
        <v>0</v>
      </c>
      <c r="AM54" s="199">
        <f t="shared" si="74"/>
        <v>0</v>
      </c>
      <c r="AN54" s="199">
        <f t="shared" si="74"/>
        <v>0</v>
      </c>
      <c r="AO54" s="199">
        <f t="shared" si="74"/>
        <v>0</v>
      </c>
      <c r="AP54" s="199">
        <f t="shared" si="74"/>
        <v>0</v>
      </c>
      <c r="AQ54" s="199">
        <f t="shared" si="74"/>
        <v>0</v>
      </c>
      <c r="AR54" s="199">
        <f t="shared" si="74"/>
        <v>0</v>
      </c>
      <c r="AS54" s="199">
        <f t="shared" si="74"/>
        <v>0</v>
      </c>
      <c r="AT54" s="199">
        <f t="shared" si="74"/>
        <v>0</v>
      </c>
      <c r="AU54" s="199">
        <f t="shared" si="74"/>
        <v>258</v>
      </c>
      <c r="AV54" s="199">
        <f t="shared" si="74"/>
        <v>86</v>
      </c>
      <c r="AW54" s="199">
        <f t="shared" si="74"/>
        <v>0</v>
      </c>
      <c r="AX54" s="199">
        <f t="shared" si="74"/>
        <v>172</v>
      </c>
      <c r="AY54" s="199">
        <f t="shared" si="74"/>
        <v>88</v>
      </c>
      <c r="AZ54" s="199">
        <f t="shared" si="74"/>
        <v>48</v>
      </c>
      <c r="BA54" s="199">
        <f t="shared" si="74"/>
        <v>36</v>
      </c>
      <c r="BB54" s="199">
        <f t="shared" si="74"/>
        <v>0</v>
      </c>
      <c r="BC54" s="199">
        <f t="shared" si="74"/>
        <v>0</v>
      </c>
      <c r="BD54" s="199">
        <f t="shared" si="74"/>
        <v>0</v>
      </c>
      <c r="BE54" s="199">
        <f t="shared" si="74"/>
        <v>0</v>
      </c>
      <c r="BF54" s="199">
        <f t="shared" si="74"/>
        <v>0</v>
      </c>
      <c r="BG54" s="199">
        <f t="shared" si="74"/>
        <v>0</v>
      </c>
      <c r="BH54" s="199">
        <f t="shared" si="74"/>
        <v>0</v>
      </c>
      <c r="BI54" s="199">
        <f t="shared" si="74"/>
        <v>0</v>
      </c>
      <c r="BJ54" s="199">
        <f t="shared" si="74"/>
        <v>0</v>
      </c>
      <c r="BK54" s="199">
        <f t="shared" si="74"/>
        <v>0</v>
      </c>
      <c r="BL54" s="199">
        <f t="shared" si="74"/>
        <v>0</v>
      </c>
      <c r="BM54" s="199">
        <f t="shared" si="74"/>
        <v>0</v>
      </c>
      <c r="BN54" s="199">
        <f t="shared" si="74"/>
        <v>0</v>
      </c>
      <c r="BO54" s="199">
        <f t="shared" si="74"/>
        <v>0</v>
      </c>
      <c r="BP54" s="199">
        <f t="shared" si="74"/>
        <v>0</v>
      </c>
      <c r="BQ54" s="199">
        <f t="shared" ref="BQ54:CR54" si="75">BQ55</f>
        <v>0</v>
      </c>
      <c r="BR54" s="199">
        <f t="shared" si="75"/>
        <v>0</v>
      </c>
      <c r="BS54" s="199">
        <f t="shared" si="75"/>
        <v>0</v>
      </c>
      <c r="BT54" s="199">
        <f t="shared" si="75"/>
        <v>0</v>
      </c>
      <c r="BU54" s="199">
        <f t="shared" si="75"/>
        <v>0</v>
      </c>
      <c r="BV54" s="199">
        <f t="shared" si="75"/>
        <v>0</v>
      </c>
      <c r="BW54" s="199">
        <f t="shared" si="75"/>
        <v>0</v>
      </c>
      <c r="BX54" s="199">
        <f t="shared" si="75"/>
        <v>0</v>
      </c>
      <c r="BY54" s="199">
        <f t="shared" si="75"/>
        <v>0</v>
      </c>
      <c r="BZ54" s="199">
        <f t="shared" si="75"/>
        <v>0</v>
      </c>
      <c r="CA54" s="199">
        <f t="shared" si="75"/>
        <v>0</v>
      </c>
      <c r="CB54" s="199">
        <f t="shared" si="75"/>
        <v>0</v>
      </c>
      <c r="CC54" s="199">
        <f t="shared" si="75"/>
        <v>0</v>
      </c>
      <c r="CD54" s="199">
        <f t="shared" si="75"/>
        <v>0</v>
      </c>
      <c r="CE54" s="199">
        <f t="shared" si="75"/>
        <v>0</v>
      </c>
      <c r="CF54" s="199">
        <f t="shared" si="75"/>
        <v>0</v>
      </c>
      <c r="CG54" s="199">
        <f t="shared" si="75"/>
        <v>0</v>
      </c>
      <c r="CH54" s="199">
        <f t="shared" si="75"/>
        <v>0</v>
      </c>
      <c r="CI54" s="199">
        <f t="shared" si="75"/>
        <v>0</v>
      </c>
      <c r="CJ54" s="199">
        <f t="shared" si="75"/>
        <v>0</v>
      </c>
      <c r="CK54" s="199">
        <f t="shared" si="75"/>
        <v>0</v>
      </c>
      <c r="CL54" s="199">
        <f t="shared" si="75"/>
        <v>0</v>
      </c>
      <c r="CM54" s="199">
        <f t="shared" si="75"/>
        <v>0</v>
      </c>
      <c r="CN54" s="199">
        <f t="shared" si="75"/>
        <v>0</v>
      </c>
      <c r="CO54" s="199">
        <f t="shared" si="75"/>
        <v>0</v>
      </c>
      <c r="CP54" s="199">
        <f t="shared" si="75"/>
        <v>0</v>
      </c>
      <c r="CQ54" s="199">
        <f t="shared" si="75"/>
        <v>0</v>
      </c>
      <c r="CR54" s="199">
        <f t="shared" si="75"/>
        <v>0</v>
      </c>
      <c r="CS54" s="82"/>
      <c r="CT54" s="68"/>
      <c r="CU54" s="70"/>
    </row>
    <row r="55" spans="1:100" ht="31.5">
      <c r="A55" s="92" t="s">
        <v>90</v>
      </c>
      <c r="B55" s="79" t="s">
        <v>432</v>
      </c>
      <c r="C55" s="194"/>
      <c r="D55" s="194"/>
      <c r="E55" s="194">
        <v>4</v>
      </c>
      <c r="F55" s="194"/>
      <c r="G55" s="186">
        <f t="shared" ref="G55:P55" si="76">AK55+AU55+BE55++BO55+BY55+CI55</f>
        <v>258</v>
      </c>
      <c r="H55" s="186">
        <f t="shared" si="76"/>
        <v>86</v>
      </c>
      <c r="I55" s="186">
        <f t="shared" si="76"/>
        <v>0</v>
      </c>
      <c r="J55" s="186">
        <f t="shared" si="76"/>
        <v>172</v>
      </c>
      <c r="K55" s="186">
        <f t="shared" si="76"/>
        <v>88</v>
      </c>
      <c r="L55" s="186">
        <f t="shared" si="76"/>
        <v>48</v>
      </c>
      <c r="M55" s="186">
        <f t="shared" si="76"/>
        <v>36</v>
      </c>
      <c r="N55" s="186">
        <f t="shared" si="76"/>
        <v>0</v>
      </c>
      <c r="O55" s="186">
        <f t="shared" si="76"/>
        <v>0</v>
      </c>
      <c r="P55" s="186">
        <f t="shared" si="76"/>
        <v>0</v>
      </c>
      <c r="Q55" s="148"/>
      <c r="R55" s="149"/>
      <c r="S55" s="149"/>
      <c r="T55" s="149"/>
      <c r="U55" s="149"/>
      <c r="V55" s="149"/>
      <c r="W55" s="149"/>
      <c r="X55" s="149"/>
      <c r="Y55" s="149"/>
      <c r="Z55" s="150"/>
      <c r="AA55" s="148"/>
      <c r="AB55" s="149"/>
      <c r="AC55" s="149"/>
      <c r="AD55" s="149"/>
      <c r="AE55" s="149"/>
      <c r="AF55" s="149"/>
      <c r="AG55" s="149"/>
      <c r="AH55" s="149"/>
      <c r="AI55" s="149"/>
      <c r="AJ55" s="150"/>
      <c r="AK55" s="187">
        <f>AL55+AM55+AN55</f>
        <v>0</v>
      </c>
      <c r="AL55" s="194"/>
      <c r="AM55" s="194"/>
      <c r="AN55" s="186">
        <f>SUM(AO55:AT55)</f>
        <v>0</v>
      </c>
      <c r="AO55" s="194"/>
      <c r="AP55" s="194"/>
      <c r="AQ55" s="194"/>
      <c r="AR55" s="194"/>
      <c r="AS55" s="194"/>
      <c r="AT55" s="194"/>
      <c r="AU55" s="187">
        <f>AV55+AW55+AX55</f>
        <v>258</v>
      </c>
      <c r="AV55" s="194">
        <v>86</v>
      </c>
      <c r="AW55" s="194"/>
      <c r="AX55" s="186">
        <f>SUM(AY55:BD55)</f>
        <v>172</v>
      </c>
      <c r="AY55" s="194">
        <v>88</v>
      </c>
      <c r="AZ55" s="194">
        <v>48</v>
      </c>
      <c r="BA55" s="194">
        <v>36</v>
      </c>
      <c r="BB55" s="194"/>
      <c r="BC55" s="194"/>
      <c r="BD55" s="194"/>
      <c r="BE55" s="187">
        <f>BF55+BG55+BH55</f>
        <v>0</v>
      </c>
      <c r="BF55" s="194"/>
      <c r="BG55" s="194"/>
      <c r="BH55" s="186">
        <f>SUM(BI55:BN55)</f>
        <v>0</v>
      </c>
      <c r="BI55" s="194"/>
      <c r="BJ55" s="194"/>
      <c r="BK55" s="194"/>
      <c r="BL55" s="194"/>
      <c r="BM55" s="194"/>
      <c r="BN55" s="194"/>
      <c r="BO55" s="187">
        <f>BP55+BQ55+BR55</f>
        <v>0</v>
      </c>
      <c r="BP55" s="194"/>
      <c r="BQ55" s="194"/>
      <c r="BR55" s="186">
        <f>SUM(BS55:BX55)</f>
        <v>0</v>
      </c>
      <c r="BS55" s="194"/>
      <c r="BT55" s="194"/>
      <c r="BU55" s="194"/>
      <c r="BV55" s="194"/>
      <c r="BW55" s="194"/>
      <c r="BX55" s="194"/>
      <c r="BY55" s="187">
        <f>BZ55+CA55+CB55</f>
        <v>0</v>
      </c>
      <c r="BZ55" s="194"/>
      <c r="CA55" s="194"/>
      <c r="CB55" s="186">
        <f>SUM(CC55:CH55)</f>
        <v>0</v>
      </c>
      <c r="CC55" s="194"/>
      <c r="CD55" s="194"/>
      <c r="CE55" s="194"/>
      <c r="CF55" s="194"/>
      <c r="CG55" s="194"/>
      <c r="CH55" s="194"/>
      <c r="CI55" s="187">
        <f>CJ55+CK55+CL55</f>
        <v>0</v>
      </c>
      <c r="CJ55" s="194"/>
      <c r="CK55" s="194"/>
      <c r="CL55" s="186">
        <f>SUM(CM55:CR55)</f>
        <v>0</v>
      </c>
      <c r="CM55" s="194"/>
      <c r="CN55" s="194"/>
      <c r="CO55" s="194"/>
      <c r="CP55" s="194"/>
      <c r="CQ55" s="194"/>
      <c r="CR55" s="194"/>
      <c r="CS55" s="82"/>
      <c r="CT55" s="85"/>
      <c r="CU55" s="95"/>
    </row>
    <row r="56" spans="1:100" ht="21">
      <c r="A56" s="92" t="s">
        <v>440</v>
      </c>
      <c r="B56" s="96" t="s">
        <v>51</v>
      </c>
      <c r="C56" s="194"/>
      <c r="D56" s="194"/>
      <c r="E56" s="194">
        <v>4</v>
      </c>
      <c r="F56" s="194"/>
      <c r="G56" s="194"/>
      <c r="H56" s="194"/>
      <c r="I56" s="194"/>
      <c r="J56" s="186">
        <f>AN56+AX56+BH56++BR56+CB56+CL56</f>
        <v>144</v>
      </c>
      <c r="K56" s="194"/>
      <c r="L56" s="194" t="s">
        <v>333</v>
      </c>
      <c r="M56" s="194"/>
      <c r="N56" s="194"/>
      <c r="O56" s="194"/>
      <c r="P56" s="194"/>
      <c r="Q56" s="156"/>
      <c r="R56" s="143"/>
      <c r="S56" s="143"/>
      <c r="T56" s="143"/>
      <c r="U56" s="143"/>
      <c r="V56" s="143"/>
      <c r="W56" s="143"/>
      <c r="X56" s="143"/>
      <c r="Y56" s="143"/>
      <c r="Z56" s="144"/>
      <c r="AA56" s="156"/>
      <c r="AB56" s="143"/>
      <c r="AC56" s="143"/>
      <c r="AD56" s="143"/>
      <c r="AE56" s="143"/>
      <c r="AF56" s="143"/>
      <c r="AG56" s="143"/>
      <c r="AH56" s="143"/>
      <c r="AI56" s="143"/>
      <c r="AJ56" s="144"/>
      <c r="AK56" s="194"/>
      <c r="AL56" s="194"/>
      <c r="AM56" s="194"/>
      <c r="AN56" s="194"/>
      <c r="AO56" s="194"/>
      <c r="AP56" s="194"/>
      <c r="AQ56" s="194"/>
      <c r="AR56" s="194"/>
      <c r="AS56" s="194"/>
      <c r="AT56" s="194"/>
      <c r="AU56" s="203"/>
      <c r="AV56" s="194"/>
      <c r="AW56" s="194"/>
      <c r="AX56" s="194">
        <v>144</v>
      </c>
      <c r="AY56" s="194"/>
      <c r="AZ56" s="194" t="s">
        <v>333</v>
      </c>
      <c r="BA56" s="194"/>
      <c r="BB56" s="194"/>
      <c r="BC56" s="194"/>
      <c r="BD56" s="194"/>
      <c r="BE56" s="203"/>
      <c r="BF56" s="194"/>
      <c r="BG56" s="194"/>
      <c r="BH56" s="194"/>
      <c r="BI56" s="194"/>
      <c r="BJ56" s="194"/>
      <c r="BK56" s="194"/>
      <c r="BL56" s="194"/>
      <c r="BM56" s="194"/>
      <c r="BN56" s="194"/>
      <c r="BO56" s="203"/>
      <c r="BP56" s="194"/>
      <c r="BQ56" s="194"/>
      <c r="BR56" s="194"/>
      <c r="BS56" s="194"/>
      <c r="BT56" s="194"/>
      <c r="BU56" s="194"/>
      <c r="BV56" s="194"/>
      <c r="BW56" s="194"/>
      <c r="BX56" s="194"/>
      <c r="BY56" s="203"/>
      <c r="BZ56" s="194"/>
      <c r="CA56" s="194"/>
      <c r="CB56" s="194"/>
      <c r="CC56" s="194"/>
      <c r="CD56" s="194"/>
      <c r="CE56" s="194"/>
      <c r="CF56" s="194"/>
      <c r="CG56" s="194"/>
      <c r="CH56" s="202"/>
      <c r="CI56" s="203"/>
      <c r="CJ56" s="194"/>
      <c r="CK56" s="194"/>
      <c r="CL56" s="194"/>
      <c r="CM56" s="194"/>
      <c r="CN56" s="194"/>
      <c r="CO56" s="194"/>
      <c r="CP56" s="194"/>
      <c r="CQ56" s="194"/>
      <c r="CR56" s="194"/>
      <c r="CS56" s="97"/>
      <c r="CT56" s="80"/>
      <c r="CU56" s="81"/>
    </row>
    <row r="57" spans="1:100" ht="12.75" customHeight="1">
      <c r="A57" s="98" t="s">
        <v>321</v>
      </c>
      <c r="B57" s="99" t="s">
        <v>401</v>
      </c>
      <c r="C57" s="194">
        <v>4</v>
      </c>
      <c r="D57" s="194"/>
      <c r="E57" s="194"/>
      <c r="F57" s="194"/>
      <c r="G57" s="194"/>
      <c r="H57" s="194"/>
      <c r="I57" s="194"/>
      <c r="J57" s="194"/>
      <c r="K57" s="194"/>
      <c r="L57" s="194"/>
      <c r="M57" s="194"/>
      <c r="N57" s="194"/>
      <c r="O57" s="194"/>
      <c r="P57" s="194"/>
      <c r="Q57" s="157"/>
      <c r="R57" s="158"/>
      <c r="S57" s="158"/>
      <c r="T57" s="158"/>
      <c r="U57" s="158"/>
      <c r="V57" s="158"/>
      <c r="W57" s="158"/>
      <c r="X57" s="158"/>
      <c r="Y57" s="158"/>
      <c r="Z57" s="153"/>
      <c r="AA57" s="159"/>
      <c r="AB57" s="158"/>
      <c r="AC57" s="158"/>
      <c r="AD57" s="158"/>
      <c r="AE57" s="158"/>
      <c r="AF57" s="158"/>
      <c r="AG57" s="158"/>
      <c r="AH57" s="158"/>
      <c r="AI57" s="158"/>
      <c r="AJ57" s="160"/>
      <c r="AK57" s="194"/>
      <c r="AL57" s="194"/>
      <c r="AM57" s="194"/>
      <c r="AN57" s="194"/>
      <c r="AO57" s="194"/>
      <c r="AP57" s="194"/>
      <c r="AQ57" s="194"/>
      <c r="AR57" s="194"/>
      <c r="AS57" s="194"/>
      <c r="AT57" s="194"/>
      <c r="AU57" s="203"/>
      <c r="AV57" s="194"/>
      <c r="AW57" s="194"/>
      <c r="AX57" s="194"/>
      <c r="AY57" s="194"/>
      <c r="AZ57" s="194"/>
      <c r="BA57" s="194"/>
      <c r="BB57" s="194"/>
      <c r="BC57" s="194"/>
      <c r="BD57" s="194"/>
      <c r="BE57" s="203"/>
      <c r="BF57" s="194"/>
      <c r="BG57" s="194"/>
      <c r="BH57" s="194"/>
      <c r="BI57" s="194"/>
      <c r="BJ57" s="194"/>
      <c r="BK57" s="194"/>
      <c r="BL57" s="194"/>
      <c r="BM57" s="194"/>
      <c r="BN57" s="194"/>
      <c r="BO57" s="203"/>
      <c r="BP57" s="194"/>
      <c r="BQ57" s="194"/>
      <c r="BR57" s="194"/>
      <c r="BS57" s="194"/>
      <c r="BT57" s="194"/>
      <c r="BU57" s="194"/>
      <c r="BV57" s="194"/>
      <c r="BW57" s="194"/>
      <c r="BX57" s="194"/>
      <c r="BY57" s="203"/>
      <c r="BZ57" s="194"/>
      <c r="CA57" s="194"/>
      <c r="CB57" s="194"/>
      <c r="CC57" s="194"/>
      <c r="CD57" s="194"/>
      <c r="CE57" s="194"/>
      <c r="CF57" s="194"/>
      <c r="CG57" s="194"/>
      <c r="CH57" s="202"/>
      <c r="CI57" s="203"/>
      <c r="CJ57" s="194"/>
      <c r="CK57" s="194"/>
      <c r="CL57" s="194"/>
      <c r="CM57" s="194"/>
      <c r="CN57" s="194"/>
      <c r="CO57" s="194"/>
      <c r="CP57" s="194"/>
      <c r="CQ57" s="194"/>
      <c r="CR57" s="194"/>
      <c r="CS57" s="82"/>
      <c r="CT57" s="101"/>
      <c r="CU57" s="100"/>
    </row>
    <row r="58" spans="1:100" ht="12.75" customHeight="1" thickBot="1">
      <c r="A58" s="98"/>
      <c r="B58" s="102" t="s">
        <v>331</v>
      </c>
      <c r="C58" s="194"/>
      <c r="D58" s="194"/>
      <c r="E58" s="194"/>
      <c r="F58" s="194"/>
      <c r="G58" s="194"/>
      <c r="H58" s="194"/>
      <c r="I58" s="194"/>
      <c r="J58" s="200">
        <f>J54+J56</f>
        <v>316</v>
      </c>
      <c r="K58" s="194"/>
      <c r="L58" s="194"/>
      <c r="M58" s="194"/>
      <c r="N58" s="194"/>
      <c r="O58" s="194"/>
      <c r="P58" s="194"/>
      <c r="Q58" s="157"/>
      <c r="R58" s="152"/>
      <c r="S58" s="152"/>
      <c r="T58" s="152"/>
      <c r="U58" s="152"/>
      <c r="V58" s="152"/>
      <c r="W58" s="152"/>
      <c r="X58" s="152"/>
      <c r="Y58" s="152"/>
      <c r="Z58" s="161"/>
      <c r="AA58" s="157"/>
      <c r="AB58" s="152"/>
      <c r="AC58" s="152"/>
      <c r="AD58" s="152"/>
      <c r="AE58" s="152"/>
      <c r="AF58" s="152"/>
      <c r="AG58" s="152"/>
      <c r="AH58" s="152"/>
      <c r="AI58" s="152"/>
      <c r="AJ58" s="153"/>
      <c r="AK58" s="194"/>
      <c r="AL58" s="194"/>
      <c r="AM58" s="194"/>
      <c r="AN58" s="200">
        <f>AN54+AN56</f>
        <v>0</v>
      </c>
      <c r="AO58" s="194"/>
      <c r="AP58" s="194"/>
      <c r="AQ58" s="194"/>
      <c r="AR58" s="194"/>
      <c r="AS58" s="194"/>
      <c r="AT58" s="194"/>
      <c r="AU58" s="204"/>
      <c r="AV58" s="194"/>
      <c r="AW58" s="194"/>
      <c r="AX58" s="200">
        <f>AX54+AX56</f>
        <v>316</v>
      </c>
      <c r="AY58" s="194"/>
      <c r="AZ58" s="194"/>
      <c r="BA58" s="194"/>
      <c r="BB58" s="194"/>
      <c r="BC58" s="194"/>
      <c r="BD58" s="194"/>
      <c r="BE58" s="204"/>
      <c r="BF58" s="194"/>
      <c r="BG58" s="194"/>
      <c r="BH58" s="200">
        <f>BH54+BH56</f>
        <v>0</v>
      </c>
      <c r="BI58" s="194"/>
      <c r="BJ58" s="194"/>
      <c r="BK58" s="194"/>
      <c r="BL58" s="194"/>
      <c r="BM58" s="194"/>
      <c r="BN58" s="194"/>
      <c r="BO58" s="204"/>
      <c r="BP58" s="194"/>
      <c r="BQ58" s="194"/>
      <c r="BR58" s="200">
        <f>BR54+BR56</f>
        <v>0</v>
      </c>
      <c r="BS58" s="194"/>
      <c r="BT58" s="194"/>
      <c r="BU58" s="194"/>
      <c r="BV58" s="194"/>
      <c r="BW58" s="194"/>
      <c r="BX58" s="194"/>
      <c r="BY58" s="204"/>
      <c r="BZ58" s="194"/>
      <c r="CA58" s="194"/>
      <c r="CB58" s="200">
        <f>CB54+CB56</f>
        <v>0</v>
      </c>
      <c r="CC58" s="194"/>
      <c r="CD58" s="194"/>
      <c r="CE58" s="194"/>
      <c r="CF58" s="194"/>
      <c r="CG58" s="194"/>
      <c r="CH58" s="202"/>
      <c r="CI58" s="204"/>
      <c r="CJ58" s="194"/>
      <c r="CK58" s="194"/>
      <c r="CL58" s="200">
        <f>CL54+CL56</f>
        <v>0</v>
      </c>
      <c r="CM58" s="194"/>
      <c r="CN58" s="194"/>
      <c r="CO58" s="194"/>
      <c r="CP58" s="194"/>
      <c r="CQ58" s="194"/>
      <c r="CR58" s="194"/>
      <c r="CS58" s="82"/>
      <c r="CT58" s="90"/>
      <c r="CU58" s="89"/>
    </row>
    <row r="59" spans="1:100" ht="33" thickTop="1" thickBot="1">
      <c r="A59" s="103" t="s">
        <v>91</v>
      </c>
      <c r="B59" s="104" t="s">
        <v>433</v>
      </c>
      <c r="C59" s="194">
        <v>1</v>
      </c>
      <c r="D59" s="194"/>
      <c r="E59" s="194">
        <v>4</v>
      </c>
      <c r="F59" s="194">
        <v>1</v>
      </c>
      <c r="G59" s="175">
        <f>G60</f>
        <v>747</v>
      </c>
      <c r="H59" s="175">
        <f t="shared" ref="H59:P59" si="77">H60</f>
        <v>249</v>
      </c>
      <c r="I59" s="175">
        <f t="shared" si="77"/>
        <v>0</v>
      </c>
      <c r="J59" s="175">
        <f t="shared" si="77"/>
        <v>498</v>
      </c>
      <c r="K59" s="175">
        <f t="shared" si="77"/>
        <v>234</v>
      </c>
      <c r="L59" s="175">
        <f t="shared" si="77"/>
        <v>148</v>
      </c>
      <c r="M59" s="175">
        <f t="shared" si="77"/>
        <v>78</v>
      </c>
      <c r="N59" s="175">
        <f t="shared" si="77"/>
        <v>0</v>
      </c>
      <c r="O59" s="175">
        <f t="shared" si="77"/>
        <v>38</v>
      </c>
      <c r="P59" s="175">
        <f t="shared" si="77"/>
        <v>0</v>
      </c>
      <c r="Q59" s="162"/>
      <c r="R59" s="140"/>
      <c r="S59" s="140"/>
      <c r="T59" s="140"/>
      <c r="U59" s="140"/>
      <c r="V59" s="140"/>
      <c r="W59" s="140"/>
      <c r="X59" s="140"/>
      <c r="Y59" s="140"/>
      <c r="Z59" s="141"/>
      <c r="AA59" s="162"/>
      <c r="AB59" s="140"/>
      <c r="AC59" s="140"/>
      <c r="AD59" s="140"/>
      <c r="AE59" s="140"/>
      <c r="AF59" s="140"/>
      <c r="AG59" s="140"/>
      <c r="AH59" s="140"/>
      <c r="AI59" s="140"/>
      <c r="AJ59" s="146"/>
      <c r="AK59" s="175">
        <f t="shared" ref="AK59:BP59" si="78">AK60</f>
        <v>0</v>
      </c>
      <c r="AL59" s="175">
        <f t="shared" si="78"/>
        <v>0</v>
      </c>
      <c r="AM59" s="175">
        <f t="shared" si="78"/>
        <v>0</v>
      </c>
      <c r="AN59" s="175">
        <f t="shared" si="78"/>
        <v>0</v>
      </c>
      <c r="AO59" s="175">
        <f t="shared" si="78"/>
        <v>0</v>
      </c>
      <c r="AP59" s="175">
        <f t="shared" si="78"/>
        <v>0</v>
      </c>
      <c r="AQ59" s="175">
        <f t="shared" si="78"/>
        <v>0</v>
      </c>
      <c r="AR59" s="175">
        <f t="shared" si="78"/>
        <v>0</v>
      </c>
      <c r="AS59" s="175">
        <f t="shared" si="78"/>
        <v>0</v>
      </c>
      <c r="AT59" s="175">
        <f t="shared" si="78"/>
        <v>0</v>
      </c>
      <c r="AU59" s="175">
        <f t="shared" si="78"/>
        <v>0</v>
      </c>
      <c r="AV59" s="175">
        <f t="shared" si="78"/>
        <v>0</v>
      </c>
      <c r="AW59" s="175">
        <f t="shared" si="78"/>
        <v>0</v>
      </c>
      <c r="AX59" s="175">
        <f t="shared" si="78"/>
        <v>0</v>
      </c>
      <c r="AY59" s="175">
        <f t="shared" si="78"/>
        <v>0</v>
      </c>
      <c r="AZ59" s="175">
        <f t="shared" si="78"/>
        <v>0</v>
      </c>
      <c r="BA59" s="175">
        <f t="shared" si="78"/>
        <v>0</v>
      </c>
      <c r="BB59" s="175">
        <f t="shared" si="78"/>
        <v>0</v>
      </c>
      <c r="BC59" s="175">
        <f t="shared" si="78"/>
        <v>0</v>
      </c>
      <c r="BD59" s="175">
        <f t="shared" si="78"/>
        <v>0</v>
      </c>
      <c r="BE59" s="175">
        <f t="shared" si="78"/>
        <v>180</v>
      </c>
      <c r="BF59" s="175">
        <f t="shared" si="78"/>
        <v>60</v>
      </c>
      <c r="BG59" s="175">
        <f t="shared" si="78"/>
        <v>0</v>
      </c>
      <c r="BH59" s="175">
        <f t="shared" si="78"/>
        <v>120</v>
      </c>
      <c r="BI59" s="175">
        <f t="shared" si="78"/>
        <v>62</v>
      </c>
      <c r="BJ59" s="175">
        <f t="shared" si="78"/>
        <v>38</v>
      </c>
      <c r="BK59" s="175">
        <f t="shared" si="78"/>
        <v>20</v>
      </c>
      <c r="BL59" s="175">
        <f t="shared" si="78"/>
        <v>0</v>
      </c>
      <c r="BM59" s="175">
        <f t="shared" si="78"/>
        <v>0</v>
      </c>
      <c r="BN59" s="175">
        <f t="shared" si="78"/>
        <v>0</v>
      </c>
      <c r="BO59" s="175">
        <f t="shared" si="78"/>
        <v>381</v>
      </c>
      <c r="BP59" s="175">
        <f t="shared" si="78"/>
        <v>127</v>
      </c>
      <c r="BQ59" s="175">
        <f t="shared" ref="BQ59:CR59" si="79">BQ60</f>
        <v>0</v>
      </c>
      <c r="BR59" s="175">
        <f t="shared" si="79"/>
        <v>254</v>
      </c>
      <c r="BS59" s="175">
        <f t="shared" si="79"/>
        <v>128</v>
      </c>
      <c r="BT59" s="175">
        <f t="shared" si="79"/>
        <v>82</v>
      </c>
      <c r="BU59" s="175">
        <f t="shared" si="79"/>
        <v>44</v>
      </c>
      <c r="BV59" s="175">
        <f t="shared" si="79"/>
        <v>0</v>
      </c>
      <c r="BW59" s="175">
        <f t="shared" si="79"/>
        <v>0</v>
      </c>
      <c r="BX59" s="175">
        <f t="shared" si="79"/>
        <v>0</v>
      </c>
      <c r="BY59" s="175">
        <f t="shared" si="79"/>
        <v>186</v>
      </c>
      <c r="BZ59" s="175">
        <f t="shared" si="79"/>
        <v>62</v>
      </c>
      <c r="CA59" s="175">
        <f t="shared" si="79"/>
        <v>0</v>
      </c>
      <c r="CB59" s="175">
        <f t="shared" si="79"/>
        <v>124</v>
      </c>
      <c r="CC59" s="175">
        <f t="shared" si="79"/>
        <v>44</v>
      </c>
      <c r="CD59" s="175">
        <f t="shared" si="79"/>
        <v>28</v>
      </c>
      <c r="CE59" s="175">
        <f t="shared" si="79"/>
        <v>14</v>
      </c>
      <c r="CF59" s="175">
        <f t="shared" si="79"/>
        <v>0</v>
      </c>
      <c r="CG59" s="175">
        <f t="shared" si="79"/>
        <v>38</v>
      </c>
      <c r="CH59" s="175">
        <f t="shared" si="79"/>
        <v>0</v>
      </c>
      <c r="CI59" s="175">
        <f t="shared" si="79"/>
        <v>0</v>
      </c>
      <c r="CJ59" s="175">
        <f t="shared" si="79"/>
        <v>0</v>
      </c>
      <c r="CK59" s="175">
        <f t="shared" si="79"/>
        <v>0</v>
      </c>
      <c r="CL59" s="175">
        <f t="shared" si="79"/>
        <v>0</v>
      </c>
      <c r="CM59" s="175">
        <f t="shared" si="79"/>
        <v>0</v>
      </c>
      <c r="CN59" s="175">
        <f t="shared" si="79"/>
        <v>0</v>
      </c>
      <c r="CO59" s="175">
        <f t="shared" si="79"/>
        <v>0</v>
      </c>
      <c r="CP59" s="175">
        <f t="shared" si="79"/>
        <v>0</v>
      </c>
      <c r="CQ59" s="175">
        <f t="shared" si="79"/>
        <v>0</v>
      </c>
      <c r="CR59" s="175">
        <f t="shared" si="79"/>
        <v>0</v>
      </c>
      <c r="CS59" s="82"/>
      <c r="CT59" s="68"/>
      <c r="CU59" s="70"/>
    </row>
    <row r="60" spans="1:100" ht="21">
      <c r="A60" s="92" t="s">
        <v>92</v>
      </c>
      <c r="B60" s="105" t="s">
        <v>434</v>
      </c>
      <c r="C60" s="194"/>
      <c r="D60" s="194"/>
      <c r="E60" s="194">
        <v>6.7</v>
      </c>
      <c r="F60" s="194">
        <v>7</v>
      </c>
      <c r="G60" s="186">
        <f t="shared" ref="G60:P60" si="80">AK60+AU60+BE60++BO60+BY60+CI60</f>
        <v>747</v>
      </c>
      <c r="H60" s="186">
        <f t="shared" si="80"/>
        <v>249</v>
      </c>
      <c r="I60" s="186">
        <f t="shared" si="80"/>
        <v>0</v>
      </c>
      <c r="J60" s="186">
        <f t="shared" si="80"/>
        <v>498</v>
      </c>
      <c r="K60" s="186">
        <f t="shared" si="80"/>
        <v>234</v>
      </c>
      <c r="L60" s="186">
        <f t="shared" si="80"/>
        <v>148</v>
      </c>
      <c r="M60" s="186">
        <f t="shared" si="80"/>
        <v>78</v>
      </c>
      <c r="N60" s="186">
        <f t="shared" si="80"/>
        <v>0</v>
      </c>
      <c r="O60" s="186">
        <f t="shared" si="80"/>
        <v>38</v>
      </c>
      <c r="P60" s="186">
        <f t="shared" si="80"/>
        <v>0</v>
      </c>
      <c r="Q60" s="159"/>
      <c r="R60" s="158"/>
      <c r="S60" s="158"/>
      <c r="T60" s="158"/>
      <c r="U60" s="158"/>
      <c r="V60" s="158"/>
      <c r="W60" s="158"/>
      <c r="X60" s="158"/>
      <c r="Y60" s="158"/>
      <c r="Z60" s="160"/>
      <c r="AA60" s="159"/>
      <c r="AB60" s="158"/>
      <c r="AC60" s="158"/>
      <c r="AD60" s="158"/>
      <c r="AE60" s="158"/>
      <c r="AF60" s="158"/>
      <c r="AG60" s="158"/>
      <c r="AH60" s="158"/>
      <c r="AI60" s="158"/>
      <c r="AJ60" s="160"/>
      <c r="AK60" s="187">
        <f>AL60+AM60+AN60</f>
        <v>0</v>
      </c>
      <c r="AL60" s="194"/>
      <c r="AM60" s="194"/>
      <c r="AN60" s="186">
        <f>SUM(AO60:AT60)</f>
        <v>0</v>
      </c>
      <c r="AO60" s="194"/>
      <c r="AP60" s="194"/>
      <c r="AQ60" s="194"/>
      <c r="AR60" s="194"/>
      <c r="AS60" s="194"/>
      <c r="AT60" s="194"/>
      <c r="AU60" s="187">
        <f>AV60+AW60+AX60</f>
        <v>0</v>
      </c>
      <c r="AV60" s="194"/>
      <c r="AW60" s="194"/>
      <c r="AX60" s="186">
        <f>SUM(AY60:BD60)</f>
        <v>0</v>
      </c>
      <c r="AY60" s="194"/>
      <c r="AZ60" s="194"/>
      <c r="BA60" s="194"/>
      <c r="BB60" s="194"/>
      <c r="BC60" s="194"/>
      <c r="BD60" s="194"/>
      <c r="BE60" s="187">
        <f>BF60+BG60+BH60</f>
        <v>180</v>
      </c>
      <c r="BF60" s="194">
        <v>60</v>
      </c>
      <c r="BG60" s="194"/>
      <c r="BH60" s="186">
        <f>SUM(BI60:BN60)</f>
        <v>120</v>
      </c>
      <c r="BI60" s="194">
        <v>62</v>
      </c>
      <c r="BJ60" s="194">
        <v>38</v>
      </c>
      <c r="BK60" s="194">
        <v>20</v>
      </c>
      <c r="BL60" s="194"/>
      <c r="BM60" s="194"/>
      <c r="BN60" s="194"/>
      <c r="BO60" s="187">
        <f>BP60+BQ60+BR60</f>
        <v>381</v>
      </c>
      <c r="BP60" s="194">
        <v>127</v>
      </c>
      <c r="BQ60" s="194"/>
      <c r="BR60" s="186">
        <f>SUM(BS60:BX60)</f>
        <v>254</v>
      </c>
      <c r="BS60" s="194">
        <v>128</v>
      </c>
      <c r="BT60" s="194">
        <v>82</v>
      </c>
      <c r="BU60" s="194">
        <v>44</v>
      </c>
      <c r="BV60" s="194"/>
      <c r="BW60" s="194"/>
      <c r="BX60" s="194"/>
      <c r="BY60" s="187">
        <f>BZ60+CA60+CB60</f>
        <v>186</v>
      </c>
      <c r="BZ60" s="194">
        <v>62</v>
      </c>
      <c r="CA60" s="194"/>
      <c r="CB60" s="186">
        <f>SUM(CC60:CH60)</f>
        <v>124</v>
      </c>
      <c r="CC60" s="194">
        <v>44</v>
      </c>
      <c r="CD60" s="194">
        <v>28</v>
      </c>
      <c r="CE60" s="194">
        <v>14</v>
      </c>
      <c r="CF60" s="194"/>
      <c r="CG60" s="194">
        <v>38</v>
      </c>
      <c r="CH60" s="194"/>
      <c r="CI60" s="187">
        <f>CJ60+CK60+CL60</f>
        <v>0</v>
      </c>
      <c r="CJ60" s="194"/>
      <c r="CK60" s="194"/>
      <c r="CL60" s="186">
        <f>SUM(CM60:CR60)</f>
        <v>0</v>
      </c>
      <c r="CM60" s="194"/>
      <c r="CN60" s="194"/>
      <c r="CO60" s="194"/>
      <c r="CP60" s="194"/>
      <c r="CQ60" s="194"/>
      <c r="CR60" s="194"/>
      <c r="CS60" s="106"/>
      <c r="CT60" s="101"/>
      <c r="CU60" s="100"/>
    </row>
    <row r="61" spans="1:100" ht="10.5">
      <c r="A61" s="92" t="s">
        <v>441</v>
      </c>
      <c r="B61" s="96" t="s">
        <v>51</v>
      </c>
      <c r="C61" s="194"/>
      <c r="D61" s="194"/>
      <c r="E61" s="194">
        <v>7</v>
      </c>
      <c r="F61" s="194"/>
      <c r="G61" s="194"/>
      <c r="H61" s="194"/>
      <c r="I61" s="194"/>
      <c r="J61" s="186">
        <f>AN61+AX61+BH61++BR61+CB61+CL61</f>
        <v>72</v>
      </c>
      <c r="K61" s="194"/>
      <c r="L61" s="194" t="s">
        <v>442</v>
      </c>
      <c r="M61" s="194"/>
      <c r="N61" s="194"/>
      <c r="O61" s="194"/>
      <c r="P61" s="194"/>
      <c r="Q61" s="156"/>
      <c r="R61" s="143"/>
      <c r="S61" s="143"/>
      <c r="T61" s="143"/>
      <c r="U61" s="143"/>
      <c r="V61" s="143"/>
      <c r="W61" s="143"/>
      <c r="X61" s="143"/>
      <c r="Y61" s="143"/>
      <c r="Z61" s="163"/>
      <c r="AA61" s="156"/>
      <c r="AB61" s="143"/>
      <c r="AC61" s="143"/>
      <c r="AD61" s="143"/>
      <c r="AE61" s="143"/>
      <c r="AF61" s="143"/>
      <c r="AG61" s="143"/>
      <c r="AH61" s="143"/>
      <c r="AI61" s="143"/>
      <c r="AJ61" s="144"/>
      <c r="AK61" s="203"/>
      <c r="AL61" s="194"/>
      <c r="AM61" s="194"/>
      <c r="AN61" s="194"/>
      <c r="AO61" s="194"/>
      <c r="AP61" s="194"/>
      <c r="AQ61" s="194"/>
      <c r="AR61" s="194"/>
      <c r="AS61" s="194"/>
      <c r="AT61" s="194"/>
      <c r="AU61" s="203"/>
      <c r="AV61" s="194"/>
      <c r="AW61" s="194"/>
      <c r="AX61" s="194"/>
      <c r="AY61" s="194"/>
      <c r="AZ61" s="194"/>
      <c r="BA61" s="194"/>
      <c r="BB61" s="194"/>
      <c r="BC61" s="194"/>
      <c r="BD61" s="194"/>
      <c r="BE61" s="203"/>
      <c r="BF61" s="194"/>
      <c r="BG61" s="194"/>
      <c r="BH61" s="194"/>
      <c r="BI61" s="194"/>
      <c r="BJ61" s="194"/>
      <c r="BK61" s="194"/>
      <c r="BL61" s="194"/>
      <c r="BM61" s="194"/>
      <c r="BN61" s="194"/>
      <c r="BO61" s="203"/>
      <c r="BP61" s="194"/>
      <c r="BQ61" s="194"/>
      <c r="BR61" s="194"/>
      <c r="BS61" s="194"/>
      <c r="BT61" s="194"/>
      <c r="BU61" s="194"/>
      <c r="BV61" s="194"/>
      <c r="BW61" s="194"/>
      <c r="BX61" s="194"/>
      <c r="BY61" s="203"/>
      <c r="BZ61" s="194"/>
      <c r="CA61" s="194"/>
      <c r="CB61" s="194">
        <v>72</v>
      </c>
      <c r="CC61" s="194"/>
      <c r="CD61" s="194" t="s">
        <v>442</v>
      </c>
      <c r="CE61" s="194"/>
      <c r="CF61" s="194"/>
      <c r="CG61" s="194"/>
      <c r="CH61" s="194"/>
      <c r="CI61" s="203"/>
      <c r="CJ61" s="194"/>
      <c r="CK61" s="194"/>
      <c r="CL61" s="194"/>
      <c r="CM61" s="194"/>
      <c r="CN61" s="194"/>
      <c r="CO61" s="194"/>
      <c r="CP61" s="194"/>
      <c r="CQ61" s="194"/>
      <c r="CR61" s="194"/>
      <c r="CS61" s="107"/>
      <c r="CT61" s="80"/>
      <c r="CU61" s="81"/>
    </row>
    <row r="62" spans="1:100" ht="21">
      <c r="A62" s="92" t="s">
        <v>56</v>
      </c>
      <c r="B62" s="96" t="s">
        <v>54</v>
      </c>
      <c r="C62" s="194"/>
      <c r="D62" s="194"/>
      <c r="E62" s="194">
        <v>7</v>
      </c>
      <c r="F62" s="194"/>
      <c r="G62" s="194"/>
      <c r="H62" s="194"/>
      <c r="I62" s="194"/>
      <c r="J62" s="186">
        <f>AN62+AX62+BH62++BR62+CB62+CL62</f>
        <v>144</v>
      </c>
      <c r="K62" s="194"/>
      <c r="L62" s="194" t="s">
        <v>333</v>
      </c>
      <c r="M62" s="194"/>
      <c r="N62" s="194"/>
      <c r="O62" s="194"/>
      <c r="P62" s="194"/>
      <c r="Q62" s="164"/>
      <c r="R62" s="158"/>
      <c r="S62" s="158"/>
      <c r="T62" s="158"/>
      <c r="U62" s="158"/>
      <c r="V62" s="158"/>
      <c r="W62" s="158"/>
      <c r="X62" s="158"/>
      <c r="Y62" s="158"/>
      <c r="Z62" s="160"/>
      <c r="AA62" s="159"/>
      <c r="AB62" s="158"/>
      <c r="AC62" s="158"/>
      <c r="AD62" s="158"/>
      <c r="AE62" s="158"/>
      <c r="AF62" s="158"/>
      <c r="AG62" s="158"/>
      <c r="AH62" s="158"/>
      <c r="AI62" s="158"/>
      <c r="AJ62" s="150"/>
      <c r="AK62" s="203"/>
      <c r="AL62" s="194"/>
      <c r="AM62" s="194"/>
      <c r="AN62" s="194"/>
      <c r="AO62" s="194"/>
      <c r="AP62" s="194"/>
      <c r="AQ62" s="194"/>
      <c r="AR62" s="194"/>
      <c r="AS62" s="194"/>
      <c r="AT62" s="194"/>
      <c r="AU62" s="203"/>
      <c r="AV62" s="194"/>
      <c r="AW62" s="194"/>
      <c r="AX62" s="194"/>
      <c r="AY62" s="194"/>
      <c r="AZ62" s="194"/>
      <c r="BA62" s="194"/>
      <c r="BB62" s="194"/>
      <c r="BC62" s="194"/>
      <c r="BD62" s="194"/>
      <c r="BE62" s="203"/>
      <c r="BF62" s="194"/>
      <c r="BG62" s="194"/>
      <c r="BH62" s="194"/>
      <c r="BI62" s="194"/>
      <c r="BJ62" s="194"/>
      <c r="BK62" s="194"/>
      <c r="BL62" s="194"/>
      <c r="BM62" s="194"/>
      <c r="BN62" s="194"/>
      <c r="BO62" s="203"/>
      <c r="BP62" s="194"/>
      <c r="BQ62" s="194"/>
      <c r="BR62" s="194"/>
      <c r="BS62" s="194"/>
      <c r="BT62" s="194"/>
      <c r="BU62" s="194"/>
      <c r="BV62" s="194"/>
      <c r="BW62" s="194"/>
      <c r="BX62" s="194"/>
      <c r="BY62" s="203"/>
      <c r="BZ62" s="194"/>
      <c r="CA62" s="194"/>
      <c r="CB62" s="194">
        <v>144</v>
      </c>
      <c r="CC62" s="194"/>
      <c r="CD62" s="194" t="s">
        <v>333</v>
      </c>
      <c r="CE62" s="194"/>
      <c r="CF62" s="194"/>
      <c r="CG62" s="194"/>
      <c r="CH62" s="194"/>
      <c r="CI62" s="203"/>
      <c r="CJ62" s="194"/>
      <c r="CK62" s="194"/>
      <c r="CL62" s="194"/>
      <c r="CM62" s="194"/>
      <c r="CN62" s="194"/>
      <c r="CO62" s="194"/>
      <c r="CP62" s="194"/>
      <c r="CQ62" s="194"/>
      <c r="CR62" s="194"/>
      <c r="CS62" s="97"/>
      <c r="CT62" s="85"/>
      <c r="CU62" s="100"/>
    </row>
    <row r="63" spans="1:100" s="10" customFormat="1" ht="13.5" customHeight="1">
      <c r="A63" s="108" t="s">
        <v>323</v>
      </c>
      <c r="B63" s="109" t="s">
        <v>401</v>
      </c>
      <c r="C63" s="194">
        <v>7</v>
      </c>
      <c r="D63" s="194"/>
      <c r="E63" s="194"/>
      <c r="F63" s="194"/>
      <c r="G63" s="194"/>
      <c r="H63" s="194"/>
      <c r="I63" s="194"/>
      <c r="J63" s="194"/>
      <c r="K63" s="194"/>
      <c r="L63" s="194"/>
      <c r="M63" s="194"/>
      <c r="N63" s="194"/>
      <c r="O63" s="194"/>
      <c r="P63" s="194"/>
      <c r="Q63" s="156"/>
      <c r="R63" s="152"/>
      <c r="S63" s="152"/>
      <c r="T63" s="152"/>
      <c r="U63" s="152"/>
      <c r="V63" s="152"/>
      <c r="W63" s="152"/>
      <c r="X63" s="152"/>
      <c r="Y63" s="152"/>
      <c r="Z63" s="153"/>
      <c r="AA63" s="157"/>
      <c r="AB63" s="152"/>
      <c r="AC63" s="152"/>
      <c r="AD63" s="152"/>
      <c r="AE63" s="152"/>
      <c r="AF63" s="152"/>
      <c r="AG63" s="152"/>
      <c r="AH63" s="152"/>
      <c r="AI63" s="152"/>
      <c r="AJ63" s="144"/>
      <c r="AK63" s="194"/>
      <c r="AL63" s="194"/>
      <c r="AM63" s="194"/>
      <c r="AN63" s="194"/>
      <c r="AO63" s="194"/>
      <c r="AP63" s="194"/>
      <c r="AQ63" s="194"/>
      <c r="AR63" s="194"/>
      <c r="AS63" s="194"/>
      <c r="AT63" s="194"/>
      <c r="AU63" s="203"/>
      <c r="AV63" s="194"/>
      <c r="AW63" s="194"/>
      <c r="AX63" s="194"/>
      <c r="AY63" s="194"/>
      <c r="AZ63" s="194"/>
      <c r="BA63" s="194"/>
      <c r="BB63" s="194"/>
      <c r="BC63" s="194"/>
      <c r="BD63" s="194"/>
      <c r="BE63" s="203"/>
      <c r="BF63" s="194"/>
      <c r="BG63" s="194"/>
      <c r="BH63" s="194"/>
      <c r="BI63" s="194"/>
      <c r="BJ63" s="194"/>
      <c r="BK63" s="194"/>
      <c r="BL63" s="194"/>
      <c r="BM63" s="194"/>
      <c r="BN63" s="194"/>
      <c r="BO63" s="203"/>
      <c r="BP63" s="194"/>
      <c r="BQ63" s="194"/>
      <c r="BR63" s="194"/>
      <c r="BS63" s="194"/>
      <c r="BT63" s="194"/>
      <c r="BU63" s="194"/>
      <c r="BV63" s="194"/>
      <c r="BW63" s="194"/>
      <c r="BX63" s="194"/>
      <c r="BY63" s="203"/>
      <c r="BZ63" s="194"/>
      <c r="CA63" s="194"/>
      <c r="CB63" s="194"/>
      <c r="CC63" s="194"/>
      <c r="CD63" s="194"/>
      <c r="CE63" s="194"/>
      <c r="CF63" s="194"/>
      <c r="CG63" s="194"/>
      <c r="CH63" s="194"/>
      <c r="CI63" s="203"/>
      <c r="CJ63" s="194"/>
      <c r="CK63" s="194"/>
      <c r="CL63" s="194"/>
      <c r="CM63" s="194"/>
      <c r="CN63" s="194"/>
      <c r="CO63" s="194"/>
      <c r="CP63" s="194"/>
      <c r="CQ63" s="194"/>
      <c r="CR63" s="194"/>
      <c r="CS63" s="97"/>
      <c r="CT63" s="80"/>
      <c r="CU63" s="89"/>
      <c r="CV63" s="64"/>
    </row>
    <row r="64" spans="1:100" s="10" customFormat="1" ht="12.75" customHeight="1" thickBot="1">
      <c r="A64" s="110"/>
      <c r="B64" s="102" t="s">
        <v>331</v>
      </c>
      <c r="C64" s="194"/>
      <c r="D64" s="194"/>
      <c r="E64" s="194"/>
      <c r="F64" s="194"/>
      <c r="G64" s="194"/>
      <c r="H64" s="194"/>
      <c r="I64" s="194"/>
      <c r="J64" s="200">
        <f>J60+J61+J62</f>
        <v>714</v>
      </c>
      <c r="K64" s="194"/>
      <c r="L64" s="194"/>
      <c r="M64" s="194"/>
      <c r="N64" s="194"/>
      <c r="O64" s="194"/>
      <c r="P64" s="194"/>
      <c r="Q64" s="157"/>
      <c r="R64" s="152"/>
      <c r="S64" s="152"/>
      <c r="T64" s="152"/>
      <c r="U64" s="152"/>
      <c r="V64" s="152"/>
      <c r="W64" s="152"/>
      <c r="X64" s="152"/>
      <c r="Y64" s="152"/>
      <c r="Z64" s="153"/>
      <c r="AA64" s="157"/>
      <c r="AB64" s="152"/>
      <c r="AC64" s="152"/>
      <c r="AD64" s="152"/>
      <c r="AE64" s="152"/>
      <c r="AF64" s="152"/>
      <c r="AG64" s="152"/>
      <c r="AH64" s="152"/>
      <c r="AI64" s="152"/>
      <c r="AJ64" s="153"/>
      <c r="AK64" s="194"/>
      <c r="AL64" s="194"/>
      <c r="AM64" s="194"/>
      <c r="AN64" s="200">
        <f>AN60+AN61+AN62</f>
        <v>0</v>
      </c>
      <c r="AO64" s="194"/>
      <c r="AP64" s="194"/>
      <c r="AQ64" s="194"/>
      <c r="AR64" s="194"/>
      <c r="AS64" s="194"/>
      <c r="AT64" s="194"/>
      <c r="AU64" s="204"/>
      <c r="AV64" s="194"/>
      <c r="AW64" s="194"/>
      <c r="AX64" s="200">
        <f>AX60+AX61+AX62</f>
        <v>0</v>
      </c>
      <c r="AY64" s="194"/>
      <c r="AZ64" s="194"/>
      <c r="BA64" s="194"/>
      <c r="BB64" s="194"/>
      <c r="BC64" s="194"/>
      <c r="BD64" s="194"/>
      <c r="BE64" s="204"/>
      <c r="BF64" s="194"/>
      <c r="BG64" s="194"/>
      <c r="BH64" s="200">
        <f>BH60+BH61+BH62</f>
        <v>120</v>
      </c>
      <c r="BI64" s="194"/>
      <c r="BJ64" s="194"/>
      <c r="BK64" s="194"/>
      <c r="BL64" s="194"/>
      <c r="BM64" s="194"/>
      <c r="BN64" s="194"/>
      <c r="BO64" s="204"/>
      <c r="BP64" s="194"/>
      <c r="BQ64" s="194"/>
      <c r="BR64" s="200">
        <f>BR60+BR61+BR62</f>
        <v>254</v>
      </c>
      <c r="BS64" s="194"/>
      <c r="BT64" s="194"/>
      <c r="BU64" s="194"/>
      <c r="BV64" s="194"/>
      <c r="BW64" s="194"/>
      <c r="BX64" s="194"/>
      <c r="BY64" s="204"/>
      <c r="BZ64" s="194"/>
      <c r="CA64" s="194"/>
      <c r="CB64" s="200">
        <f>CB60+CB61+CB62</f>
        <v>340</v>
      </c>
      <c r="CC64" s="194"/>
      <c r="CD64" s="194"/>
      <c r="CE64" s="194"/>
      <c r="CF64" s="194"/>
      <c r="CG64" s="194"/>
      <c r="CH64" s="194"/>
      <c r="CI64" s="204"/>
      <c r="CJ64" s="194"/>
      <c r="CK64" s="194"/>
      <c r="CL64" s="200">
        <f>CL60+CL61+CL62</f>
        <v>0</v>
      </c>
      <c r="CM64" s="194"/>
      <c r="CN64" s="194"/>
      <c r="CO64" s="194"/>
      <c r="CP64" s="194"/>
      <c r="CQ64" s="194"/>
      <c r="CR64" s="194"/>
      <c r="CS64" s="97"/>
      <c r="CT64" s="90"/>
      <c r="CU64" s="89"/>
      <c r="CV64" s="64"/>
    </row>
    <row r="65" spans="1:100" s="10" customFormat="1" ht="45" customHeight="1" thickBot="1">
      <c r="A65" s="111" t="s">
        <v>93</v>
      </c>
      <c r="B65" s="112" t="s">
        <v>435</v>
      </c>
      <c r="C65" s="194">
        <v>1</v>
      </c>
      <c r="D65" s="194"/>
      <c r="E65" s="194">
        <v>3</v>
      </c>
      <c r="F65" s="194">
        <v>0</v>
      </c>
      <c r="G65" s="175">
        <f>SUM(G66)</f>
        <v>255</v>
      </c>
      <c r="H65" s="175">
        <f t="shared" ref="H65:P65" si="81">SUM(H66)</f>
        <v>85</v>
      </c>
      <c r="I65" s="175">
        <f t="shared" si="81"/>
        <v>0</v>
      </c>
      <c r="J65" s="175">
        <f t="shared" si="81"/>
        <v>170</v>
      </c>
      <c r="K65" s="175">
        <f t="shared" si="81"/>
        <v>88</v>
      </c>
      <c r="L65" s="175">
        <f t="shared" si="81"/>
        <v>52</v>
      </c>
      <c r="M65" s="175">
        <f t="shared" si="81"/>
        <v>30</v>
      </c>
      <c r="N65" s="175">
        <f t="shared" si="81"/>
        <v>0</v>
      </c>
      <c r="O65" s="175">
        <f t="shared" si="81"/>
        <v>0</v>
      </c>
      <c r="P65" s="175">
        <f t="shared" si="81"/>
        <v>0</v>
      </c>
      <c r="Q65" s="165"/>
      <c r="R65" s="137"/>
      <c r="S65" s="137"/>
      <c r="T65" s="137"/>
      <c r="U65" s="137"/>
      <c r="V65" s="137"/>
      <c r="W65" s="137"/>
      <c r="X65" s="137"/>
      <c r="Y65" s="137"/>
      <c r="Z65" s="138"/>
      <c r="AA65" s="165"/>
      <c r="AB65" s="137"/>
      <c r="AC65" s="137"/>
      <c r="AD65" s="137"/>
      <c r="AE65" s="137"/>
      <c r="AF65" s="137"/>
      <c r="AG65" s="137"/>
      <c r="AH65" s="137"/>
      <c r="AI65" s="137"/>
      <c r="AJ65" s="137"/>
      <c r="AK65" s="175">
        <f t="shared" ref="AK65:BP65" si="82">SUM(AK66)</f>
        <v>0</v>
      </c>
      <c r="AL65" s="175">
        <f t="shared" si="82"/>
        <v>0</v>
      </c>
      <c r="AM65" s="175">
        <f t="shared" si="82"/>
        <v>0</v>
      </c>
      <c r="AN65" s="175">
        <f t="shared" si="82"/>
        <v>0</v>
      </c>
      <c r="AO65" s="175">
        <f t="shared" si="82"/>
        <v>0</v>
      </c>
      <c r="AP65" s="175">
        <f t="shared" si="82"/>
        <v>0</v>
      </c>
      <c r="AQ65" s="175">
        <f t="shared" si="82"/>
        <v>0</v>
      </c>
      <c r="AR65" s="175">
        <f t="shared" si="82"/>
        <v>0</v>
      </c>
      <c r="AS65" s="175">
        <f t="shared" si="82"/>
        <v>0</v>
      </c>
      <c r="AT65" s="175">
        <f t="shared" si="82"/>
        <v>0</v>
      </c>
      <c r="AU65" s="175">
        <f t="shared" si="82"/>
        <v>0</v>
      </c>
      <c r="AV65" s="175">
        <f t="shared" si="82"/>
        <v>0</v>
      </c>
      <c r="AW65" s="175">
        <f t="shared" si="82"/>
        <v>0</v>
      </c>
      <c r="AX65" s="175">
        <f t="shared" si="82"/>
        <v>0</v>
      </c>
      <c r="AY65" s="175">
        <f t="shared" si="82"/>
        <v>0</v>
      </c>
      <c r="AZ65" s="175">
        <f t="shared" si="82"/>
        <v>0</v>
      </c>
      <c r="BA65" s="175">
        <f t="shared" si="82"/>
        <v>0</v>
      </c>
      <c r="BB65" s="175">
        <f t="shared" si="82"/>
        <v>0</v>
      </c>
      <c r="BC65" s="175">
        <f t="shared" si="82"/>
        <v>0</v>
      </c>
      <c r="BD65" s="175">
        <f t="shared" si="82"/>
        <v>0</v>
      </c>
      <c r="BE65" s="175">
        <f t="shared" si="82"/>
        <v>0</v>
      </c>
      <c r="BF65" s="175">
        <f t="shared" si="82"/>
        <v>0</v>
      </c>
      <c r="BG65" s="175">
        <f t="shared" si="82"/>
        <v>0</v>
      </c>
      <c r="BH65" s="175">
        <f t="shared" si="82"/>
        <v>0</v>
      </c>
      <c r="BI65" s="175">
        <f t="shared" si="82"/>
        <v>0</v>
      </c>
      <c r="BJ65" s="175">
        <f t="shared" si="82"/>
        <v>0</v>
      </c>
      <c r="BK65" s="175">
        <f t="shared" si="82"/>
        <v>0</v>
      </c>
      <c r="BL65" s="175">
        <f t="shared" si="82"/>
        <v>0</v>
      </c>
      <c r="BM65" s="175">
        <f t="shared" si="82"/>
        <v>0</v>
      </c>
      <c r="BN65" s="175">
        <f t="shared" si="82"/>
        <v>0</v>
      </c>
      <c r="BO65" s="175">
        <f t="shared" si="82"/>
        <v>255</v>
      </c>
      <c r="BP65" s="175">
        <f t="shared" si="82"/>
        <v>85</v>
      </c>
      <c r="BQ65" s="175">
        <f t="shared" ref="BQ65:CR65" si="83">SUM(BQ66)</f>
        <v>0</v>
      </c>
      <c r="BR65" s="175">
        <f t="shared" si="83"/>
        <v>170</v>
      </c>
      <c r="BS65" s="175">
        <f t="shared" si="83"/>
        <v>88</v>
      </c>
      <c r="BT65" s="175">
        <f t="shared" si="83"/>
        <v>52</v>
      </c>
      <c r="BU65" s="175">
        <f t="shared" si="83"/>
        <v>30</v>
      </c>
      <c r="BV65" s="175">
        <f t="shared" si="83"/>
        <v>0</v>
      </c>
      <c r="BW65" s="175">
        <f t="shared" si="83"/>
        <v>0</v>
      </c>
      <c r="BX65" s="175">
        <f t="shared" si="83"/>
        <v>0</v>
      </c>
      <c r="BY65" s="175">
        <f t="shared" si="83"/>
        <v>0</v>
      </c>
      <c r="BZ65" s="175">
        <f t="shared" si="83"/>
        <v>0</v>
      </c>
      <c r="CA65" s="175">
        <f t="shared" si="83"/>
        <v>0</v>
      </c>
      <c r="CB65" s="175">
        <f t="shared" si="83"/>
        <v>0</v>
      </c>
      <c r="CC65" s="175">
        <f t="shared" si="83"/>
        <v>0</v>
      </c>
      <c r="CD65" s="175">
        <f t="shared" si="83"/>
        <v>0</v>
      </c>
      <c r="CE65" s="175">
        <f t="shared" si="83"/>
        <v>0</v>
      </c>
      <c r="CF65" s="175">
        <f t="shared" si="83"/>
        <v>0</v>
      </c>
      <c r="CG65" s="175">
        <f t="shared" si="83"/>
        <v>0</v>
      </c>
      <c r="CH65" s="175">
        <f t="shared" si="83"/>
        <v>0</v>
      </c>
      <c r="CI65" s="175">
        <f t="shared" si="83"/>
        <v>0</v>
      </c>
      <c r="CJ65" s="175">
        <f t="shared" si="83"/>
        <v>0</v>
      </c>
      <c r="CK65" s="175">
        <f t="shared" si="83"/>
        <v>0</v>
      </c>
      <c r="CL65" s="175">
        <f t="shared" si="83"/>
        <v>0</v>
      </c>
      <c r="CM65" s="175">
        <f t="shared" si="83"/>
        <v>0</v>
      </c>
      <c r="CN65" s="175">
        <f t="shared" si="83"/>
        <v>0</v>
      </c>
      <c r="CO65" s="175">
        <f t="shared" si="83"/>
        <v>0</v>
      </c>
      <c r="CP65" s="175">
        <f t="shared" si="83"/>
        <v>0</v>
      </c>
      <c r="CQ65" s="175">
        <f t="shared" si="83"/>
        <v>0</v>
      </c>
      <c r="CR65" s="175">
        <f t="shared" si="83"/>
        <v>0</v>
      </c>
      <c r="CS65" s="97"/>
      <c r="CT65" s="68"/>
      <c r="CU65" s="70"/>
      <c r="CV65" s="64"/>
    </row>
    <row r="66" spans="1:100" s="10" customFormat="1" ht="31.5">
      <c r="A66" s="92" t="s">
        <v>94</v>
      </c>
      <c r="B66" s="96" t="s">
        <v>436</v>
      </c>
      <c r="C66" s="194"/>
      <c r="D66" s="194"/>
      <c r="E66" s="194" t="s">
        <v>444</v>
      </c>
      <c r="F66" s="194"/>
      <c r="G66" s="186">
        <f t="shared" ref="G66:P66" si="84">AK66+AU66+BE66++BO66+BY66+CI66</f>
        <v>255</v>
      </c>
      <c r="H66" s="186">
        <f t="shared" si="84"/>
        <v>85</v>
      </c>
      <c r="I66" s="186">
        <f t="shared" si="84"/>
        <v>0</v>
      </c>
      <c r="J66" s="186">
        <f t="shared" si="84"/>
        <v>170</v>
      </c>
      <c r="K66" s="186">
        <f t="shared" si="84"/>
        <v>88</v>
      </c>
      <c r="L66" s="186">
        <f t="shared" si="84"/>
        <v>52</v>
      </c>
      <c r="M66" s="186">
        <f t="shared" si="84"/>
        <v>30</v>
      </c>
      <c r="N66" s="186">
        <f t="shared" si="84"/>
        <v>0</v>
      </c>
      <c r="O66" s="186">
        <f t="shared" si="84"/>
        <v>0</v>
      </c>
      <c r="P66" s="186">
        <f t="shared" si="84"/>
        <v>0</v>
      </c>
      <c r="Q66" s="164"/>
      <c r="R66" s="158"/>
      <c r="S66" s="158"/>
      <c r="T66" s="158"/>
      <c r="U66" s="158"/>
      <c r="V66" s="158"/>
      <c r="W66" s="158"/>
      <c r="X66" s="158"/>
      <c r="Y66" s="158"/>
      <c r="Z66" s="160"/>
      <c r="AA66" s="159"/>
      <c r="AB66" s="158"/>
      <c r="AC66" s="158"/>
      <c r="AD66" s="158"/>
      <c r="AE66" s="158"/>
      <c r="AF66" s="158"/>
      <c r="AG66" s="158"/>
      <c r="AH66" s="158"/>
      <c r="AI66" s="158"/>
      <c r="AJ66" s="149"/>
      <c r="AK66" s="187">
        <f>AL66+AM66+AN66</f>
        <v>0</v>
      </c>
      <c r="AL66" s="194"/>
      <c r="AM66" s="194"/>
      <c r="AN66" s="186">
        <f>SUM(AO66:AT66)</f>
        <v>0</v>
      </c>
      <c r="AO66" s="194"/>
      <c r="AP66" s="194"/>
      <c r="AQ66" s="194"/>
      <c r="AR66" s="194"/>
      <c r="AS66" s="194"/>
      <c r="AT66" s="194"/>
      <c r="AU66" s="187">
        <f>AV66+AW66+AX66</f>
        <v>0</v>
      </c>
      <c r="AV66" s="194"/>
      <c r="AW66" s="194"/>
      <c r="AX66" s="186">
        <f>SUM(AY66:BD66)</f>
        <v>0</v>
      </c>
      <c r="AY66" s="194"/>
      <c r="AZ66" s="194"/>
      <c r="BA66" s="194"/>
      <c r="BB66" s="194"/>
      <c r="BC66" s="194"/>
      <c r="BD66" s="194"/>
      <c r="BE66" s="187">
        <f>BF66+BG66+BH66</f>
        <v>0</v>
      </c>
      <c r="BF66" s="194"/>
      <c r="BG66" s="194"/>
      <c r="BH66" s="186">
        <f>SUM(BI66:BN66)</f>
        <v>0</v>
      </c>
      <c r="BI66" s="194"/>
      <c r="BJ66" s="194"/>
      <c r="BK66" s="194"/>
      <c r="BL66" s="194"/>
      <c r="BM66" s="194"/>
      <c r="BN66" s="194"/>
      <c r="BO66" s="187">
        <f>BP66+BQ66+BR66</f>
        <v>255</v>
      </c>
      <c r="BP66" s="194">
        <v>85</v>
      </c>
      <c r="BQ66" s="194"/>
      <c r="BR66" s="186">
        <f>SUM(BS66:BX66)</f>
        <v>170</v>
      </c>
      <c r="BS66" s="194">
        <v>88</v>
      </c>
      <c r="BT66" s="194">
        <v>52</v>
      </c>
      <c r="BU66" s="194">
        <v>30</v>
      </c>
      <c r="BV66" s="194"/>
      <c r="BW66" s="194"/>
      <c r="BX66" s="194"/>
      <c r="BY66" s="187">
        <f>BZ66+CA66+CB66</f>
        <v>0</v>
      </c>
      <c r="BZ66" s="194"/>
      <c r="CA66" s="194"/>
      <c r="CB66" s="186">
        <f>SUM(CC66:CH66)</f>
        <v>0</v>
      </c>
      <c r="CC66" s="194"/>
      <c r="CD66" s="194"/>
      <c r="CE66" s="194"/>
      <c r="CF66" s="194"/>
      <c r="CG66" s="194"/>
      <c r="CH66" s="194"/>
      <c r="CI66" s="187">
        <f>CJ66+CK66+CL66</f>
        <v>0</v>
      </c>
      <c r="CJ66" s="194"/>
      <c r="CK66" s="194"/>
      <c r="CL66" s="186">
        <f>SUM(CM66:CR66)</f>
        <v>0</v>
      </c>
      <c r="CM66" s="194"/>
      <c r="CN66" s="194"/>
      <c r="CO66" s="194"/>
      <c r="CP66" s="194"/>
      <c r="CQ66" s="194"/>
      <c r="CR66" s="194"/>
      <c r="CS66" s="97"/>
      <c r="CT66" s="85"/>
      <c r="CU66" s="100"/>
      <c r="CV66" s="64"/>
    </row>
    <row r="67" spans="1:100" s="10" customFormat="1" ht="16.5" customHeight="1">
      <c r="A67" s="92" t="s">
        <v>324</v>
      </c>
      <c r="B67" s="96" t="s">
        <v>51</v>
      </c>
      <c r="C67" s="194"/>
      <c r="D67" s="194"/>
      <c r="E67" s="194" t="s">
        <v>444</v>
      </c>
      <c r="F67" s="194"/>
      <c r="G67" s="194"/>
      <c r="H67" s="194"/>
      <c r="I67" s="194"/>
      <c r="J67" s="186">
        <f>AN67+AX67+BH67++BR67+CB67+CL67</f>
        <v>108</v>
      </c>
      <c r="K67" s="194"/>
      <c r="L67" s="194" t="s">
        <v>443</v>
      </c>
      <c r="M67" s="194"/>
      <c r="N67" s="194"/>
      <c r="O67" s="194"/>
      <c r="P67" s="194"/>
      <c r="Q67" s="156"/>
      <c r="R67" s="152"/>
      <c r="S67" s="152"/>
      <c r="T67" s="152"/>
      <c r="U67" s="152"/>
      <c r="V67" s="152"/>
      <c r="W67" s="152"/>
      <c r="X67" s="152"/>
      <c r="Y67" s="152"/>
      <c r="Z67" s="153"/>
      <c r="AA67" s="157"/>
      <c r="AB67" s="152"/>
      <c r="AC67" s="152"/>
      <c r="AD67" s="152"/>
      <c r="AE67" s="152"/>
      <c r="AF67" s="152"/>
      <c r="AG67" s="152"/>
      <c r="AH67" s="152"/>
      <c r="AI67" s="152"/>
      <c r="AJ67" s="205"/>
      <c r="AK67" s="203"/>
      <c r="AL67" s="194"/>
      <c r="AM67" s="194"/>
      <c r="AN67" s="194"/>
      <c r="AO67" s="194"/>
      <c r="AP67" s="194"/>
      <c r="AQ67" s="194"/>
      <c r="AR67" s="194"/>
      <c r="AS67" s="194"/>
      <c r="AT67" s="194"/>
      <c r="AU67" s="203"/>
      <c r="AV67" s="194"/>
      <c r="AW67" s="194"/>
      <c r="AX67" s="194"/>
      <c r="AY67" s="194"/>
      <c r="AZ67" s="194"/>
      <c r="BA67" s="194"/>
      <c r="BB67" s="194"/>
      <c r="BC67" s="194"/>
      <c r="BD67" s="194"/>
      <c r="BE67" s="203"/>
      <c r="BF67" s="194"/>
      <c r="BG67" s="194"/>
      <c r="BH67" s="194"/>
      <c r="BI67" s="194"/>
      <c r="BJ67" s="194"/>
      <c r="BK67" s="194"/>
      <c r="BL67" s="194"/>
      <c r="BM67" s="194"/>
      <c r="BN67" s="194"/>
      <c r="BO67" s="203"/>
      <c r="BP67" s="194"/>
      <c r="BQ67" s="194"/>
      <c r="BR67" s="194">
        <v>108</v>
      </c>
      <c r="BS67" s="194"/>
      <c r="BT67" s="194" t="s">
        <v>443</v>
      </c>
      <c r="BU67" s="194"/>
      <c r="BV67" s="194"/>
      <c r="BW67" s="194"/>
      <c r="BX67" s="194"/>
      <c r="BY67" s="203"/>
      <c r="BZ67" s="194"/>
      <c r="CA67" s="194"/>
      <c r="CB67" s="194"/>
      <c r="CC67" s="194"/>
      <c r="CD67" s="194"/>
      <c r="CE67" s="194"/>
      <c r="CF67" s="194"/>
      <c r="CG67" s="194"/>
      <c r="CH67" s="194"/>
      <c r="CI67" s="203"/>
      <c r="CJ67" s="194"/>
      <c r="CK67" s="194"/>
      <c r="CL67" s="194"/>
      <c r="CM67" s="194"/>
      <c r="CN67" s="194"/>
      <c r="CO67" s="194"/>
      <c r="CP67" s="194"/>
      <c r="CQ67" s="194"/>
      <c r="CR67" s="194"/>
      <c r="CS67" s="97"/>
      <c r="CT67" s="80"/>
      <c r="CU67" s="89"/>
      <c r="CV67" s="64"/>
    </row>
    <row r="68" spans="1:100" s="10" customFormat="1" ht="21">
      <c r="A68" s="92" t="s">
        <v>57</v>
      </c>
      <c r="B68" s="96" t="s">
        <v>54</v>
      </c>
      <c r="C68" s="194"/>
      <c r="D68" s="194"/>
      <c r="E68" s="194">
        <v>6</v>
      </c>
      <c r="F68" s="194"/>
      <c r="G68" s="194"/>
      <c r="H68" s="194"/>
      <c r="I68" s="194"/>
      <c r="J68" s="186">
        <f>AN68+AX68+BH68++BR68+CB68+CL68</f>
        <v>144</v>
      </c>
      <c r="K68" s="194"/>
      <c r="L68" s="194" t="s">
        <v>333</v>
      </c>
      <c r="M68" s="194"/>
      <c r="N68" s="194"/>
      <c r="O68" s="194"/>
      <c r="P68" s="194"/>
      <c r="Q68" s="156"/>
      <c r="R68" s="152"/>
      <c r="S68" s="152"/>
      <c r="T68" s="152"/>
      <c r="U68" s="152"/>
      <c r="V68" s="152"/>
      <c r="W68" s="152"/>
      <c r="X68" s="152"/>
      <c r="Y68" s="152"/>
      <c r="Z68" s="153"/>
      <c r="AA68" s="157"/>
      <c r="AB68" s="152"/>
      <c r="AC68" s="152"/>
      <c r="AD68" s="152"/>
      <c r="AE68" s="152"/>
      <c r="AF68" s="152"/>
      <c r="AG68" s="152"/>
      <c r="AH68" s="152"/>
      <c r="AI68" s="152"/>
      <c r="AJ68" s="205"/>
      <c r="AK68" s="203"/>
      <c r="AL68" s="194"/>
      <c r="AM68" s="194"/>
      <c r="AN68" s="194"/>
      <c r="AO68" s="194"/>
      <c r="AP68" s="194"/>
      <c r="AQ68" s="194"/>
      <c r="AR68" s="194"/>
      <c r="AS68" s="194"/>
      <c r="AT68" s="194"/>
      <c r="AU68" s="203"/>
      <c r="AV68" s="194"/>
      <c r="AW68" s="194"/>
      <c r="AX68" s="194"/>
      <c r="AY68" s="194"/>
      <c r="AZ68" s="194"/>
      <c r="BA68" s="194"/>
      <c r="BB68" s="194"/>
      <c r="BC68" s="194"/>
      <c r="BD68" s="194"/>
      <c r="BE68" s="203"/>
      <c r="BF68" s="194"/>
      <c r="BG68" s="194"/>
      <c r="BH68" s="194"/>
      <c r="BI68" s="194"/>
      <c r="BJ68" s="194"/>
      <c r="BK68" s="194"/>
      <c r="BL68" s="194"/>
      <c r="BM68" s="194"/>
      <c r="BN68" s="194"/>
      <c r="BO68" s="203"/>
      <c r="BP68" s="194"/>
      <c r="BQ68" s="194"/>
      <c r="BR68" s="194">
        <v>144</v>
      </c>
      <c r="BS68" s="194"/>
      <c r="BT68" s="194" t="s">
        <v>333</v>
      </c>
      <c r="BU68" s="194"/>
      <c r="BV68" s="194"/>
      <c r="BW68" s="194"/>
      <c r="BX68" s="194"/>
      <c r="BY68" s="203"/>
      <c r="BZ68" s="194"/>
      <c r="CA68" s="194"/>
      <c r="CB68" s="194"/>
      <c r="CC68" s="194"/>
      <c r="CD68" s="194"/>
      <c r="CE68" s="194"/>
      <c r="CF68" s="194"/>
      <c r="CG68" s="194"/>
      <c r="CH68" s="194"/>
      <c r="CI68" s="203"/>
      <c r="CJ68" s="194"/>
      <c r="CK68" s="194"/>
      <c r="CL68" s="194"/>
      <c r="CM68" s="194"/>
      <c r="CN68" s="194"/>
      <c r="CO68" s="194"/>
      <c r="CP68" s="194"/>
      <c r="CQ68" s="194"/>
      <c r="CR68" s="194"/>
      <c r="CS68" s="97"/>
      <c r="CT68" s="80"/>
      <c r="CU68" s="89"/>
      <c r="CV68" s="64"/>
    </row>
    <row r="69" spans="1:100" s="10" customFormat="1" ht="13.5" customHeight="1">
      <c r="A69" s="108" t="s">
        <v>325</v>
      </c>
      <c r="B69" s="109" t="s">
        <v>401</v>
      </c>
      <c r="C69" s="194">
        <v>6</v>
      </c>
      <c r="D69" s="194"/>
      <c r="E69" s="194"/>
      <c r="F69" s="194"/>
      <c r="G69" s="194"/>
      <c r="H69" s="194"/>
      <c r="I69" s="194"/>
      <c r="J69" s="194"/>
      <c r="K69" s="194"/>
      <c r="L69" s="194"/>
      <c r="M69" s="194"/>
      <c r="N69" s="194"/>
      <c r="O69" s="194"/>
      <c r="P69" s="194"/>
      <c r="Q69" s="156"/>
      <c r="R69" s="152"/>
      <c r="S69" s="152"/>
      <c r="T69" s="152"/>
      <c r="U69" s="152"/>
      <c r="V69" s="152"/>
      <c r="W69" s="152"/>
      <c r="X69" s="152"/>
      <c r="Y69" s="152"/>
      <c r="Z69" s="153"/>
      <c r="AA69" s="157"/>
      <c r="AB69" s="152"/>
      <c r="AC69" s="152"/>
      <c r="AD69" s="152"/>
      <c r="AE69" s="152"/>
      <c r="AF69" s="152"/>
      <c r="AG69" s="152"/>
      <c r="AH69" s="152"/>
      <c r="AI69" s="152"/>
      <c r="AJ69" s="205"/>
      <c r="AK69" s="203"/>
      <c r="AL69" s="194"/>
      <c r="AM69" s="194"/>
      <c r="AN69" s="194"/>
      <c r="AO69" s="194"/>
      <c r="AP69" s="194"/>
      <c r="AQ69" s="194"/>
      <c r="AR69" s="194"/>
      <c r="AS69" s="194"/>
      <c r="AT69" s="194"/>
      <c r="AU69" s="203"/>
      <c r="AV69" s="194"/>
      <c r="AW69" s="194"/>
      <c r="AX69" s="194"/>
      <c r="AY69" s="194"/>
      <c r="AZ69" s="194"/>
      <c r="BA69" s="194"/>
      <c r="BB69" s="194"/>
      <c r="BC69" s="194"/>
      <c r="BD69" s="194"/>
      <c r="BE69" s="203"/>
      <c r="BF69" s="194"/>
      <c r="BG69" s="194"/>
      <c r="BH69" s="194"/>
      <c r="BI69" s="194"/>
      <c r="BJ69" s="194"/>
      <c r="BK69" s="194"/>
      <c r="BL69" s="194"/>
      <c r="BM69" s="194"/>
      <c r="BN69" s="194"/>
      <c r="BO69" s="203"/>
      <c r="BP69" s="194"/>
      <c r="BQ69" s="194"/>
      <c r="BR69" s="194"/>
      <c r="BS69" s="194"/>
      <c r="BT69" s="194"/>
      <c r="BU69" s="194"/>
      <c r="BV69" s="194"/>
      <c r="BW69" s="194"/>
      <c r="BX69" s="194"/>
      <c r="BY69" s="203"/>
      <c r="BZ69" s="194"/>
      <c r="CA69" s="194"/>
      <c r="CB69" s="194"/>
      <c r="CC69" s="194"/>
      <c r="CD69" s="194"/>
      <c r="CE69" s="194"/>
      <c r="CF69" s="194"/>
      <c r="CG69" s="194"/>
      <c r="CH69" s="194"/>
      <c r="CI69" s="203"/>
      <c r="CJ69" s="194"/>
      <c r="CK69" s="194"/>
      <c r="CL69" s="194"/>
      <c r="CM69" s="194"/>
      <c r="CN69" s="194"/>
      <c r="CO69" s="194"/>
      <c r="CP69" s="194"/>
      <c r="CQ69" s="194"/>
      <c r="CR69" s="194"/>
      <c r="CS69" s="97"/>
      <c r="CT69" s="80"/>
      <c r="CU69" s="89"/>
      <c r="CV69" s="64"/>
    </row>
    <row r="70" spans="1:100" s="10" customFormat="1" ht="12" customHeight="1" thickBot="1">
      <c r="A70" s="110"/>
      <c r="B70" s="102" t="s">
        <v>331</v>
      </c>
      <c r="C70" s="194"/>
      <c r="D70" s="194"/>
      <c r="E70" s="194"/>
      <c r="F70" s="194"/>
      <c r="G70" s="194"/>
      <c r="H70" s="194"/>
      <c r="I70" s="194"/>
      <c r="J70" s="200">
        <f>J66+J67+J68</f>
        <v>422</v>
      </c>
      <c r="K70" s="194"/>
      <c r="L70" s="194"/>
      <c r="M70" s="194"/>
      <c r="N70" s="194"/>
      <c r="O70" s="194"/>
      <c r="P70" s="194"/>
      <c r="Q70" s="157"/>
      <c r="R70" s="152"/>
      <c r="S70" s="152"/>
      <c r="T70" s="152"/>
      <c r="U70" s="152"/>
      <c r="V70" s="152"/>
      <c r="W70" s="152"/>
      <c r="X70" s="152"/>
      <c r="Y70" s="152"/>
      <c r="Z70" s="153"/>
      <c r="AA70" s="157"/>
      <c r="AB70" s="152"/>
      <c r="AC70" s="152"/>
      <c r="AD70" s="152"/>
      <c r="AE70" s="152"/>
      <c r="AF70" s="152"/>
      <c r="AG70" s="152"/>
      <c r="AH70" s="152"/>
      <c r="AI70" s="152"/>
      <c r="AJ70" s="168"/>
      <c r="AK70" s="204"/>
      <c r="AL70" s="194"/>
      <c r="AM70" s="194"/>
      <c r="AN70" s="200">
        <f>AN66+AN67+AN68</f>
        <v>0</v>
      </c>
      <c r="AO70" s="194"/>
      <c r="AP70" s="194"/>
      <c r="AQ70" s="194"/>
      <c r="AR70" s="194"/>
      <c r="AS70" s="194"/>
      <c r="AT70" s="194"/>
      <c r="AU70" s="204"/>
      <c r="AV70" s="194"/>
      <c r="AW70" s="194"/>
      <c r="AX70" s="200">
        <f>AX66+AX67+AX68</f>
        <v>0</v>
      </c>
      <c r="AY70" s="194"/>
      <c r="AZ70" s="194"/>
      <c r="BA70" s="194"/>
      <c r="BB70" s="194"/>
      <c r="BC70" s="194"/>
      <c r="BD70" s="194"/>
      <c r="BE70" s="204"/>
      <c r="BF70" s="194"/>
      <c r="BG70" s="194"/>
      <c r="BH70" s="200">
        <f>BH66+BH67+BH68</f>
        <v>0</v>
      </c>
      <c r="BI70" s="194"/>
      <c r="BJ70" s="194"/>
      <c r="BK70" s="194"/>
      <c r="BL70" s="194"/>
      <c r="BM70" s="194"/>
      <c r="BN70" s="194"/>
      <c r="BO70" s="204"/>
      <c r="BP70" s="194"/>
      <c r="BQ70" s="194"/>
      <c r="BR70" s="200">
        <f>BR66+BR67+BR68</f>
        <v>422</v>
      </c>
      <c r="BS70" s="194"/>
      <c r="BT70" s="194"/>
      <c r="BU70" s="194"/>
      <c r="BV70" s="194"/>
      <c r="BW70" s="194"/>
      <c r="BX70" s="194"/>
      <c r="BY70" s="204"/>
      <c r="BZ70" s="194"/>
      <c r="CA70" s="194"/>
      <c r="CB70" s="200">
        <f>CB66+CB67+CB68</f>
        <v>0</v>
      </c>
      <c r="CC70" s="194"/>
      <c r="CD70" s="194"/>
      <c r="CE70" s="194"/>
      <c r="CF70" s="194"/>
      <c r="CG70" s="194"/>
      <c r="CH70" s="194"/>
      <c r="CI70" s="204"/>
      <c r="CJ70" s="194"/>
      <c r="CK70" s="194"/>
      <c r="CL70" s="200">
        <f>CL66+CL67+CL68</f>
        <v>0</v>
      </c>
      <c r="CM70" s="194"/>
      <c r="CN70" s="194"/>
      <c r="CO70" s="194"/>
      <c r="CP70" s="194"/>
      <c r="CQ70" s="194"/>
      <c r="CR70" s="194"/>
      <c r="CS70" s="97"/>
      <c r="CT70" s="90"/>
      <c r="CU70" s="89"/>
      <c r="CV70" s="64"/>
    </row>
    <row r="71" spans="1:100" s="10" customFormat="1" ht="21.75" thickBot="1">
      <c r="A71" s="113" t="s">
        <v>95</v>
      </c>
      <c r="B71" s="114" t="s">
        <v>402</v>
      </c>
      <c r="C71" s="194">
        <v>1</v>
      </c>
      <c r="D71" s="194"/>
      <c r="E71" s="194">
        <v>2</v>
      </c>
      <c r="F71" s="194"/>
      <c r="G71" s="175">
        <f>G72</f>
        <v>213</v>
      </c>
      <c r="H71" s="175">
        <f t="shared" ref="H71:P71" si="85">H72</f>
        <v>71</v>
      </c>
      <c r="I71" s="175">
        <f t="shared" si="85"/>
        <v>0</v>
      </c>
      <c r="J71" s="175">
        <f t="shared" si="85"/>
        <v>142</v>
      </c>
      <c r="K71" s="175">
        <f t="shared" si="85"/>
        <v>74</v>
      </c>
      <c r="L71" s="175">
        <f t="shared" si="85"/>
        <v>60</v>
      </c>
      <c r="M71" s="175">
        <f t="shared" si="85"/>
        <v>0</v>
      </c>
      <c r="N71" s="175">
        <f t="shared" si="85"/>
        <v>8</v>
      </c>
      <c r="O71" s="175">
        <f t="shared" si="85"/>
        <v>0</v>
      </c>
      <c r="P71" s="175">
        <f t="shared" si="85"/>
        <v>0</v>
      </c>
      <c r="Q71" s="165"/>
      <c r="R71" s="137"/>
      <c r="S71" s="137"/>
      <c r="T71" s="137"/>
      <c r="U71" s="137"/>
      <c r="V71" s="137"/>
      <c r="W71" s="137"/>
      <c r="X71" s="137"/>
      <c r="Y71" s="137"/>
      <c r="Z71" s="138"/>
      <c r="AA71" s="165"/>
      <c r="AB71" s="137"/>
      <c r="AC71" s="137"/>
      <c r="AD71" s="137"/>
      <c r="AE71" s="137"/>
      <c r="AF71" s="137"/>
      <c r="AG71" s="137"/>
      <c r="AH71" s="137"/>
      <c r="AI71" s="137"/>
      <c r="AJ71" s="137"/>
      <c r="AK71" s="175">
        <f t="shared" ref="AK71:BP71" si="86">AK72</f>
        <v>0</v>
      </c>
      <c r="AL71" s="175">
        <f t="shared" si="86"/>
        <v>0</v>
      </c>
      <c r="AM71" s="175">
        <f t="shared" si="86"/>
        <v>0</v>
      </c>
      <c r="AN71" s="175">
        <f t="shared" si="86"/>
        <v>0</v>
      </c>
      <c r="AO71" s="175">
        <f t="shared" si="86"/>
        <v>0</v>
      </c>
      <c r="AP71" s="175">
        <f t="shared" si="86"/>
        <v>0</v>
      </c>
      <c r="AQ71" s="175">
        <f t="shared" si="86"/>
        <v>0</v>
      </c>
      <c r="AR71" s="175">
        <f t="shared" si="86"/>
        <v>0</v>
      </c>
      <c r="AS71" s="175">
        <f t="shared" si="86"/>
        <v>0</v>
      </c>
      <c r="AT71" s="175">
        <f t="shared" si="86"/>
        <v>0</v>
      </c>
      <c r="AU71" s="175">
        <f t="shared" si="86"/>
        <v>0</v>
      </c>
      <c r="AV71" s="175">
        <f t="shared" si="86"/>
        <v>0</v>
      </c>
      <c r="AW71" s="175">
        <f t="shared" si="86"/>
        <v>0</v>
      </c>
      <c r="AX71" s="175">
        <f t="shared" si="86"/>
        <v>0</v>
      </c>
      <c r="AY71" s="175">
        <f t="shared" si="86"/>
        <v>0</v>
      </c>
      <c r="AZ71" s="175">
        <f t="shared" si="86"/>
        <v>0</v>
      </c>
      <c r="BA71" s="175">
        <f t="shared" si="86"/>
        <v>0</v>
      </c>
      <c r="BB71" s="175">
        <f t="shared" si="86"/>
        <v>0</v>
      </c>
      <c r="BC71" s="175">
        <f t="shared" si="86"/>
        <v>0</v>
      </c>
      <c r="BD71" s="175">
        <f t="shared" si="86"/>
        <v>0</v>
      </c>
      <c r="BE71" s="175">
        <f t="shared" si="86"/>
        <v>0</v>
      </c>
      <c r="BF71" s="175">
        <f t="shared" si="86"/>
        <v>0</v>
      </c>
      <c r="BG71" s="175">
        <f t="shared" si="86"/>
        <v>0</v>
      </c>
      <c r="BH71" s="175">
        <f t="shared" si="86"/>
        <v>0</v>
      </c>
      <c r="BI71" s="175">
        <f t="shared" si="86"/>
        <v>0</v>
      </c>
      <c r="BJ71" s="175">
        <f t="shared" si="86"/>
        <v>0</v>
      </c>
      <c r="BK71" s="175">
        <f t="shared" si="86"/>
        <v>0</v>
      </c>
      <c r="BL71" s="175">
        <f t="shared" si="86"/>
        <v>0</v>
      </c>
      <c r="BM71" s="175">
        <f t="shared" si="86"/>
        <v>0</v>
      </c>
      <c r="BN71" s="175">
        <f t="shared" si="86"/>
        <v>0</v>
      </c>
      <c r="BO71" s="175">
        <f t="shared" si="86"/>
        <v>0</v>
      </c>
      <c r="BP71" s="175">
        <f t="shared" si="86"/>
        <v>0</v>
      </c>
      <c r="BQ71" s="175">
        <f t="shared" ref="BQ71:CR71" si="87">BQ72</f>
        <v>0</v>
      </c>
      <c r="BR71" s="175">
        <f t="shared" si="87"/>
        <v>0</v>
      </c>
      <c r="BS71" s="175">
        <f t="shared" si="87"/>
        <v>0</v>
      </c>
      <c r="BT71" s="175">
        <f t="shared" si="87"/>
        <v>0</v>
      </c>
      <c r="BU71" s="175">
        <f t="shared" si="87"/>
        <v>0</v>
      </c>
      <c r="BV71" s="175">
        <f t="shared" si="87"/>
        <v>0</v>
      </c>
      <c r="BW71" s="175">
        <f t="shared" si="87"/>
        <v>0</v>
      </c>
      <c r="BX71" s="175">
        <f t="shared" si="87"/>
        <v>0</v>
      </c>
      <c r="BY71" s="175">
        <f t="shared" si="87"/>
        <v>105</v>
      </c>
      <c r="BZ71" s="175">
        <f t="shared" si="87"/>
        <v>35</v>
      </c>
      <c r="CA71" s="175">
        <f t="shared" si="87"/>
        <v>0</v>
      </c>
      <c r="CB71" s="175">
        <f t="shared" si="87"/>
        <v>70</v>
      </c>
      <c r="CC71" s="175">
        <f t="shared" si="87"/>
        <v>36</v>
      </c>
      <c r="CD71" s="175">
        <f t="shared" si="87"/>
        <v>30</v>
      </c>
      <c r="CE71" s="175">
        <f t="shared" si="87"/>
        <v>0</v>
      </c>
      <c r="CF71" s="175">
        <f t="shared" si="87"/>
        <v>4</v>
      </c>
      <c r="CG71" s="175">
        <f t="shared" si="87"/>
        <v>0</v>
      </c>
      <c r="CH71" s="175">
        <f t="shared" si="87"/>
        <v>0</v>
      </c>
      <c r="CI71" s="175">
        <f t="shared" si="87"/>
        <v>108</v>
      </c>
      <c r="CJ71" s="175">
        <f t="shared" si="87"/>
        <v>36</v>
      </c>
      <c r="CK71" s="175">
        <f t="shared" si="87"/>
        <v>0</v>
      </c>
      <c r="CL71" s="175">
        <f t="shared" si="87"/>
        <v>72</v>
      </c>
      <c r="CM71" s="175">
        <f t="shared" si="87"/>
        <v>38</v>
      </c>
      <c r="CN71" s="175">
        <f t="shared" si="87"/>
        <v>30</v>
      </c>
      <c r="CO71" s="175">
        <f t="shared" si="87"/>
        <v>0</v>
      </c>
      <c r="CP71" s="175">
        <f t="shared" si="87"/>
        <v>4</v>
      </c>
      <c r="CQ71" s="175">
        <f t="shared" si="87"/>
        <v>0</v>
      </c>
      <c r="CR71" s="175">
        <f t="shared" si="87"/>
        <v>0</v>
      </c>
      <c r="CS71" s="97"/>
      <c r="CT71" s="68"/>
      <c r="CU71" s="70"/>
      <c r="CV71" s="64"/>
    </row>
    <row r="72" spans="1:100" s="10" customFormat="1" ht="21">
      <c r="A72" s="92" t="s">
        <v>97</v>
      </c>
      <c r="B72" s="96" t="s">
        <v>403</v>
      </c>
      <c r="C72" s="194"/>
      <c r="D72" s="194"/>
      <c r="E72" s="194">
        <v>8</v>
      </c>
      <c r="F72" s="194"/>
      <c r="G72" s="186">
        <f t="shared" ref="G72:P72" si="88">AK72+AU72+BE72++BO72+BY72+CI72</f>
        <v>213</v>
      </c>
      <c r="H72" s="186">
        <f t="shared" si="88"/>
        <v>71</v>
      </c>
      <c r="I72" s="186">
        <f t="shared" si="88"/>
        <v>0</v>
      </c>
      <c r="J72" s="186">
        <f t="shared" si="88"/>
        <v>142</v>
      </c>
      <c r="K72" s="186">
        <f t="shared" si="88"/>
        <v>74</v>
      </c>
      <c r="L72" s="186">
        <f t="shared" si="88"/>
        <v>60</v>
      </c>
      <c r="M72" s="186">
        <f t="shared" si="88"/>
        <v>0</v>
      </c>
      <c r="N72" s="186">
        <f t="shared" si="88"/>
        <v>8</v>
      </c>
      <c r="O72" s="186">
        <f t="shared" si="88"/>
        <v>0</v>
      </c>
      <c r="P72" s="186">
        <f t="shared" si="88"/>
        <v>0</v>
      </c>
      <c r="Q72" s="164"/>
      <c r="R72" s="158"/>
      <c r="S72" s="158"/>
      <c r="T72" s="158"/>
      <c r="U72" s="158"/>
      <c r="V72" s="158"/>
      <c r="W72" s="158"/>
      <c r="X72" s="158"/>
      <c r="Y72" s="158"/>
      <c r="Z72" s="160"/>
      <c r="AA72" s="159"/>
      <c r="AB72" s="158"/>
      <c r="AC72" s="158"/>
      <c r="AD72" s="158"/>
      <c r="AE72" s="158"/>
      <c r="AF72" s="158"/>
      <c r="AG72" s="158"/>
      <c r="AH72" s="158"/>
      <c r="AI72" s="158"/>
      <c r="AJ72" s="149"/>
      <c r="AK72" s="187">
        <f>AL72+AM72+AN72</f>
        <v>0</v>
      </c>
      <c r="AL72" s="194"/>
      <c r="AM72" s="194"/>
      <c r="AN72" s="186">
        <f>SUM(AO72:AT72)</f>
        <v>0</v>
      </c>
      <c r="AO72" s="194"/>
      <c r="AP72" s="194"/>
      <c r="AQ72" s="194"/>
      <c r="AR72" s="194"/>
      <c r="AS72" s="194"/>
      <c r="AT72" s="194"/>
      <c r="AU72" s="187">
        <f>AV72+AW72+AX72</f>
        <v>0</v>
      </c>
      <c r="AV72" s="194"/>
      <c r="AW72" s="194"/>
      <c r="AX72" s="186">
        <f>SUM(AY72:BD72)</f>
        <v>0</v>
      </c>
      <c r="AY72" s="194"/>
      <c r="AZ72" s="194"/>
      <c r="BA72" s="194"/>
      <c r="BB72" s="194"/>
      <c r="BC72" s="194"/>
      <c r="BD72" s="194"/>
      <c r="BE72" s="187">
        <f>BF72+BG72+BH72</f>
        <v>0</v>
      </c>
      <c r="BF72" s="194"/>
      <c r="BG72" s="194"/>
      <c r="BH72" s="186">
        <f>SUM(BI72:BN72)</f>
        <v>0</v>
      </c>
      <c r="BI72" s="194"/>
      <c r="BJ72" s="194"/>
      <c r="BK72" s="194"/>
      <c r="BL72" s="194"/>
      <c r="BM72" s="194"/>
      <c r="BN72" s="194"/>
      <c r="BO72" s="187">
        <f>BP72+BQ72+BR72</f>
        <v>0</v>
      </c>
      <c r="BP72" s="194"/>
      <c r="BQ72" s="194"/>
      <c r="BR72" s="186">
        <f>SUM(BS72:BX72)</f>
        <v>0</v>
      </c>
      <c r="BS72" s="194"/>
      <c r="BT72" s="194"/>
      <c r="BU72" s="194"/>
      <c r="BV72" s="194"/>
      <c r="BW72" s="194"/>
      <c r="BX72" s="194"/>
      <c r="BY72" s="187">
        <f>BZ72+CA72+CB72</f>
        <v>105</v>
      </c>
      <c r="BZ72" s="194">
        <v>35</v>
      </c>
      <c r="CA72" s="194"/>
      <c r="CB72" s="186">
        <f>SUM(CC72:CH72)</f>
        <v>70</v>
      </c>
      <c r="CC72" s="194">
        <v>36</v>
      </c>
      <c r="CD72" s="194">
        <v>30</v>
      </c>
      <c r="CE72" s="194"/>
      <c r="CF72" s="194">
        <v>4</v>
      </c>
      <c r="CG72" s="194"/>
      <c r="CH72" s="194"/>
      <c r="CI72" s="187">
        <f>CJ72+CK72+CL72</f>
        <v>108</v>
      </c>
      <c r="CJ72" s="194">
        <v>36</v>
      </c>
      <c r="CK72" s="194"/>
      <c r="CL72" s="186">
        <f>SUM(CM72:CR72)</f>
        <v>72</v>
      </c>
      <c r="CM72" s="194">
        <v>38</v>
      </c>
      <c r="CN72" s="194">
        <v>30</v>
      </c>
      <c r="CO72" s="194"/>
      <c r="CP72" s="194">
        <v>4</v>
      </c>
      <c r="CQ72" s="194"/>
      <c r="CR72" s="194"/>
      <c r="CS72" s="106"/>
      <c r="CT72" s="85"/>
      <c r="CU72" s="100"/>
      <c r="CV72" s="64"/>
    </row>
    <row r="73" spans="1:100" s="10" customFormat="1" ht="21">
      <c r="A73" s="92" t="s">
        <v>59</v>
      </c>
      <c r="B73" s="96" t="s">
        <v>54</v>
      </c>
      <c r="C73" s="194"/>
      <c r="D73" s="194"/>
      <c r="E73" s="194">
        <v>8</v>
      </c>
      <c r="F73" s="194"/>
      <c r="G73" s="194"/>
      <c r="H73" s="194"/>
      <c r="I73" s="194"/>
      <c r="J73" s="186">
        <f>AN73+AX73+BH73++BR73+CB73+CL73</f>
        <v>144</v>
      </c>
      <c r="K73" s="194"/>
      <c r="L73" s="194" t="s">
        <v>333</v>
      </c>
      <c r="M73" s="194"/>
      <c r="N73" s="194"/>
      <c r="O73" s="194"/>
      <c r="P73" s="194"/>
      <c r="Q73" s="156"/>
      <c r="R73" s="152"/>
      <c r="S73" s="152"/>
      <c r="T73" s="152"/>
      <c r="U73" s="152"/>
      <c r="V73" s="152"/>
      <c r="W73" s="152"/>
      <c r="X73" s="152"/>
      <c r="Y73" s="152"/>
      <c r="Z73" s="153"/>
      <c r="AA73" s="157"/>
      <c r="AB73" s="152"/>
      <c r="AC73" s="152"/>
      <c r="AD73" s="152"/>
      <c r="AE73" s="152"/>
      <c r="AF73" s="152"/>
      <c r="AG73" s="152"/>
      <c r="AH73" s="152"/>
      <c r="AI73" s="152"/>
      <c r="AJ73" s="143"/>
      <c r="AK73" s="203"/>
      <c r="AL73" s="194"/>
      <c r="AM73" s="194"/>
      <c r="AN73" s="194"/>
      <c r="AO73" s="194"/>
      <c r="AP73" s="194"/>
      <c r="AQ73" s="194"/>
      <c r="AR73" s="194"/>
      <c r="AS73" s="194"/>
      <c r="AT73" s="194"/>
      <c r="AU73" s="203"/>
      <c r="AV73" s="194"/>
      <c r="AW73" s="194"/>
      <c r="AX73" s="194"/>
      <c r="AY73" s="194"/>
      <c r="AZ73" s="194"/>
      <c r="BA73" s="194"/>
      <c r="BB73" s="194"/>
      <c r="BC73" s="194"/>
      <c r="BD73" s="194"/>
      <c r="BE73" s="203"/>
      <c r="BF73" s="194"/>
      <c r="BG73" s="194"/>
      <c r="BH73" s="194"/>
      <c r="BI73" s="194"/>
      <c r="BJ73" s="194"/>
      <c r="BK73" s="194"/>
      <c r="BL73" s="194"/>
      <c r="BM73" s="194"/>
      <c r="BN73" s="194"/>
      <c r="BO73" s="203"/>
      <c r="BP73" s="194"/>
      <c r="BQ73" s="194"/>
      <c r="BR73" s="194"/>
      <c r="BS73" s="194"/>
      <c r="BT73" s="194"/>
      <c r="BU73" s="194"/>
      <c r="BV73" s="194"/>
      <c r="BW73" s="194"/>
      <c r="BX73" s="194"/>
      <c r="BY73" s="203"/>
      <c r="BZ73" s="194"/>
      <c r="CA73" s="194"/>
      <c r="CB73" s="194"/>
      <c r="CC73" s="194"/>
      <c r="CD73" s="194"/>
      <c r="CE73" s="194"/>
      <c r="CF73" s="194"/>
      <c r="CG73" s="194"/>
      <c r="CH73" s="194"/>
      <c r="CI73" s="203"/>
      <c r="CJ73" s="194"/>
      <c r="CK73" s="194"/>
      <c r="CL73" s="194">
        <v>144</v>
      </c>
      <c r="CM73" s="194"/>
      <c r="CN73" s="194" t="s">
        <v>333</v>
      </c>
      <c r="CO73" s="194"/>
      <c r="CP73" s="194"/>
      <c r="CQ73" s="194"/>
      <c r="CR73" s="194"/>
      <c r="CS73" s="97"/>
      <c r="CT73" s="80"/>
      <c r="CU73" s="89"/>
      <c r="CV73" s="64"/>
    </row>
    <row r="74" spans="1:100" s="10" customFormat="1" ht="11.25" customHeight="1">
      <c r="A74" s="108" t="s">
        <v>326</v>
      </c>
      <c r="B74" s="109" t="s">
        <v>322</v>
      </c>
      <c r="C74" s="194">
        <v>8</v>
      </c>
      <c r="D74" s="194"/>
      <c r="E74" s="194"/>
      <c r="F74" s="194"/>
      <c r="G74" s="194"/>
      <c r="H74" s="194"/>
      <c r="I74" s="194"/>
      <c r="J74" s="194"/>
      <c r="K74" s="194"/>
      <c r="L74" s="194"/>
      <c r="M74" s="194"/>
      <c r="N74" s="194"/>
      <c r="O74" s="194"/>
      <c r="P74" s="194"/>
      <c r="Q74" s="156"/>
      <c r="R74" s="152"/>
      <c r="S74" s="152"/>
      <c r="T74" s="152"/>
      <c r="U74" s="152"/>
      <c r="V74" s="152"/>
      <c r="W74" s="152"/>
      <c r="X74" s="152"/>
      <c r="Y74" s="152"/>
      <c r="Z74" s="153"/>
      <c r="AA74" s="157"/>
      <c r="AB74" s="152"/>
      <c r="AC74" s="152"/>
      <c r="AD74" s="152"/>
      <c r="AE74" s="152"/>
      <c r="AF74" s="152"/>
      <c r="AG74" s="152"/>
      <c r="AH74" s="152"/>
      <c r="AI74" s="152"/>
      <c r="AJ74" s="143"/>
      <c r="AK74" s="203"/>
      <c r="AL74" s="194"/>
      <c r="AM74" s="194"/>
      <c r="AN74" s="194"/>
      <c r="AO74" s="194"/>
      <c r="AP74" s="194"/>
      <c r="AQ74" s="194"/>
      <c r="AR74" s="194"/>
      <c r="AS74" s="194"/>
      <c r="AT74" s="194"/>
      <c r="AU74" s="203"/>
      <c r="AV74" s="194"/>
      <c r="AW74" s="194"/>
      <c r="AX74" s="194"/>
      <c r="AY74" s="194"/>
      <c r="AZ74" s="194"/>
      <c r="BA74" s="194"/>
      <c r="BB74" s="194"/>
      <c r="BC74" s="194"/>
      <c r="BD74" s="194"/>
      <c r="BE74" s="203"/>
      <c r="BF74" s="194"/>
      <c r="BG74" s="194"/>
      <c r="BH74" s="194"/>
      <c r="BI74" s="194"/>
      <c r="BJ74" s="194"/>
      <c r="BK74" s="194"/>
      <c r="BL74" s="194"/>
      <c r="BM74" s="194"/>
      <c r="BN74" s="194"/>
      <c r="BO74" s="203"/>
      <c r="BP74" s="194"/>
      <c r="BQ74" s="194"/>
      <c r="BR74" s="194"/>
      <c r="BS74" s="194"/>
      <c r="BT74" s="194"/>
      <c r="BU74" s="194"/>
      <c r="BV74" s="194"/>
      <c r="BW74" s="194"/>
      <c r="BX74" s="194"/>
      <c r="BY74" s="203"/>
      <c r="BZ74" s="194"/>
      <c r="CA74" s="194"/>
      <c r="CB74" s="194"/>
      <c r="CC74" s="194"/>
      <c r="CD74" s="194"/>
      <c r="CE74" s="194"/>
      <c r="CF74" s="194"/>
      <c r="CG74" s="194"/>
      <c r="CH74" s="194"/>
      <c r="CI74" s="203"/>
      <c r="CJ74" s="194"/>
      <c r="CK74" s="194"/>
      <c r="CL74" s="194"/>
      <c r="CM74" s="194"/>
      <c r="CN74" s="194"/>
      <c r="CO74" s="194"/>
      <c r="CP74" s="194"/>
      <c r="CQ74" s="194"/>
      <c r="CR74" s="194"/>
      <c r="CS74" s="97"/>
      <c r="CT74" s="80"/>
      <c r="CU74" s="89"/>
      <c r="CV74" s="64"/>
    </row>
    <row r="75" spans="1:100" s="10" customFormat="1" ht="15" customHeight="1" thickBot="1">
      <c r="A75" s="110"/>
      <c r="B75" s="115" t="s">
        <v>331</v>
      </c>
      <c r="C75" s="194"/>
      <c r="D75" s="194"/>
      <c r="E75" s="194"/>
      <c r="F75" s="194"/>
      <c r="G75" s="194"/>
      <c r="H75" s="194"/>
      <c r="I75" s="194"/>
      <c r="J75" s="200">
        <f>J71+J73</f>
        <v>286</v>
      </c>
      <c r="K75" s="194"/>
      <c r="L75" s="194"/>
      <c r="M75" s="194"/>
      <c r="N75" s="194"/>
      <c r="O75" s="194"/>
      <c r="P75" s="194"/>
      <c r="Q75" s="157"/>
      <c r="R75" s="152"/>
      <c r="S75" s="152"/>
      <c r="T75" s="152"/>
      <c r="U75" s="152"/>
      <c r="V75" s="152"/>
      <c r="W75" s="152"/>
      <c r="X75" s="152"/>
      <c r="Y75" s="152"/>
      <c r="Z75" s="153"/>
      <c r="AA75" s="157"/>
      <c r="AB75" s="152"/>
      <c r="AC75" s="152"/>
      <c r="AD75" s="152"/>
      <c r="AE75" s="152"/>
      <c r="AF75" s="152"/>
      <c r="AG75" s="152"/>
      <c r="AH75" s="152"/>
      <c r="AI75" s="152"/>
      <c r="AJ75" s="143"/>
      <c r="AK75" s="204"/>
      <c r="AL75" s="194"/>
      <c r="AM75" s="194"/>
      <c r="AN75" s="200">
        <f>AN71+AN73</f>
        <v>0</v>
      </c>
      <c r="AO75" s="194"/>
      <c r="AP75" s="194"/>
      <c r="AQ75" s="194"/>
      <c r="AR75" s="194"/>
      <c r="AS75" s="194"/>
      <c r="AT75" s="194"/>
      <c r="AU75" s="204"/>
      <c r="AV75" s="194"/>
      <c r="AW75" s="194"/>
      <c r="AX75" s="200">
        <f>AX71+AX73</f>
        <v>0</v>
      </c>
      <c r="AY75" s="194"/>
      <c r="AZ75" s="194"/>
      <c r="BA75" s="194"/>
      <c r="BB75" s="194"/>
      <c r="BC75" s="194"/>
      <c r="BD75" s="194"/>
      <c r="BE75" s="204"/>
      <c r="BF75" s="194"/>
      <c r="BG75" s="194"/>
      <c r="BH75" s="200">
        <f>BH71+BH73</f>
        <v>0</v>
      </c>
      <c r="BI75" s="194"/>
      <c r="BJ75" s="194"/>
      <c r="BK75" s="194"/>
      <c r="BL75" s="194"/>
      <c r="BM75" s="194"/>
      <c r="BN75" s="194"/>
      <c r="BO75" s="204"/>
      <c r="BP75" s="194"/>
      <c r="BQ75" s="194"/>
      <c r="BR75" s="200">
        <f>BR71+BR73</f>
        <v>0</v>
      </c>
      <c r="BS75" s="194"/>
      <c r="BT75" s="194"/>
      <c r="BU75" s="194"/>
      <c r="BV75" s="194"/>
      <c r="BW75" s="194"/>
      <c r="BX75" s="194"/>
      <c r="BY75" s="204"/>
      <c r="BZ75" s="194"/>
      <c r="CA75" s="194"/>
      <c r="CB75" s="200">
        <f>CB71+CB73</f>
        <v>70</v>
      </c>
      <c r="CC75" s="194"/>
      <c r="CD75" s="194"/>
      <c r="CE75" s="194"/>
      <c r="CF75" s="194"/>
      <c r="CG75" s="194"/>
      <c r="CH75" s="194"/>
      <c r="CI75" s="204"/>
      <c r="CJ75" s="194"/>
      <c r="CK75" s="194"/>
      <c r="CL75" s="200">
        <f>CL71+CL73</f>
        <v>216</v>
      </c>
      <c r="CM75" s="194"/>
      <c r="CN75" s="194"/>
      <c r="CO75" s="194"/>
      <c r="CP75" s="194"/>
      <c r="CQ75" s="194"/>
      <c r="CR75" s="194"/>
      <c r="CS75" s="97"/>
      <c r="CT75" s="90"/>
      <c r="CU75" s="89"/>
      <c r="CV75" s="64"/>
    </row>
    <row r="76" spans="1:100" s="10" customFormat="1" ht="47.25" customHeight="1" thickBot="1">
      <c r="A76" s="116" t="s">
        <v>99</v>
      </c>
      <c r="B76" s="117" t="s">
        <v>437</v>
      </c>
      <c r="C76" s="194">
        <v>1</v>
      </c>
      <c r="D76" s="194"/>
      <c r="E76" s="194">
        <v>2</v>
      </c>
      <c r="F76" s="194"/>
      <c r="G76" s="175">
        <f>G77</f>
        <v>36</v>
      </c>
      <c r="H76" s="175">
        <f t="shared" ref="H76:P76" si="89">H77</f>
        <v>12</v>
      </c>
      <c r="I76" s="175">
        <f t="shared" si="89"/>
        <v>0</v>
      </c>
      <c r="J76" s="175">
        <f t="shared" si="89"/>
        <v>24</v>
      </c>
      <c r="K76" s="175">
        <f t="shared" si="89"/>
        <v>24</v>
      </c>
      <c r="L76" s="175">
        <f t="shared" si="89"/>
        <v>0</v>
      </c>
      <c r="M76" s="175">
        <f t="shared" si="89"/>
        <v>0</v>
      </c>
      <c r="N76" s="175">
        <f t="shared" si="89"/>
        <v>0</v>
      </c>
      <c r="O76" s="175">
        <f t="shared" si="89"/>
        <v>0</v>
      </c>
      <c r="P76" s="175">
        <f t="shared" si="89"/>
        <v>0</v>
      </c>
      <c r="Q76" s="165"/>
      <c r="R76" s="137"/>
      <c r="S76" s="137"/>
      <c r="T76" s="137"/>
      <c r="U76" s="137"/>
      <c r="V76" s="137"/>
      <c r="W76" s="137"/>
      <c r="X76" s="137"/>
      <c r="Y76" s="137"/>
      <c r="Z76" s="138"/>
      <c r="AA76" s="165"/>
      <c r="AB76" s="137"/>
      <c r="AC76" s="137"/>
      <c r="AD76" s="137"/>
      <c r="AE76" s="137"/>
      <c r="AF76" s="137"/>
      <c r="AG76" s="137"/>
      <c r="AH76" s="137"/>
      <c r="AI76" s="137"/>
      <c r="AJ76" s="166"/>
      <c r="AK76" s="175">
        <f t="shared" ref="AK76:BP76" si="90">AK77</f>
        <v>0</v>
      </c>
      <c r="AL76" s="175">
        <f t="shared" si="90"/>
        <v>0</v>
      </c>
      <c r="AM76" s="175">
        <f t="shared" si="90"/>
        <v>0</v>
      </c>
      <c r="AN76" s="175">
        <f t="shared" si="90"/>
        <v>0</v>
      </c>
      <c r="AO76" s="175">
        <f t="shared" si="90"/>
        <v>0</v>
      </c>
      <c r="AP76" s="175">
        <f t="shared" si="90"/>
        <v>0</v>
      </c>
      <c r="AQ76" s="175">
        <f t="shared" si="90"/>
        <v>0</v>
      </c>
      <c r="AR76" s="175">
        <f t="shared" si="90"/>
        <v>0</v>
      </c>
      <c r="AS76" s="175">
        <f t="shared" si="90"/>
        <v>0</v>
      </c>
      <c r="AT76" s="175">
        <f t="shared" si="90"/>
        <v>0</v>
      </c>
      <c r="AU76" s="175">
        <f t="shared" si="90"/>
        <v>0</v>
      </c>
      <c r="AV76" s="175">
        <f t="shared" si="90"/>
        <v>0</v>
      </c>
      <c r="AW76" s="175">
        <f t="shared" si="90"/>
        <v>0</v>
      </c>
      <c r="AX76" s="175">
        <f t="shared" si="90"/>
        <v>0</v>
      </c>
      <c r="AY76" s="175">
        <f t="shared" si="90"/>
        <v>0</v>
      </c>
      <c r="AZ76" s="175">
        <f t="shared" si="90"/>
        <v>0</v>
      </c>
      <c r="BA76" s="175">
        <f t="shared" si="90"/>
        <v>0</v>
      </c>
      <c r="BB76" s="175">
        <f t="shared" si="90"/>
        <v>0</v>
      </c>
      <c r="BC76" s="175">
        <f t="shared" si="90"/>
        <v>0</v>
      </c>
      <c r="BD76" s="175">
        <f t="shared" si="90"/>
        <v>0</v>
      </c>
      <c r="BE76" s="175">
        <f t="shared" si="90"/>
        <v>36</v>
      </c>
      <c r="BF76" s="175">
        <f t="shared" si="90"/>
        <v>12</v>
      </c>
      <c r="BG76" s="175">
        <f t="shared" si="90"/>
        <v>0</v>
      </c>
      <c r="BH76" s="175">
        <f t="shared" si="90"/>
        <v>24</v>
      </c>
      <c r="BI76" s="175">
        <f t="shared" si="90"/>
        <v>24</v>
      </c>
      <c r="BJ76" s="175">
        <f t="shared" si="90"/>
        <v>0</v>
      </c>
      <c r="BK76" s="175">
        <f t="shared" si="90"/>
        <v>0</v>
      </c>
      <c r="BL76" s="175">
        <f t="shared" si="90"/>
        <v>0</v>
      </c>
      <c r="BM76" s="175">
        <f t="shared" si="90"/>
        <v>0</v>
      </c>
      <c r="BN76" s="175">
        <f t="shared" si="90"/>
        <v>0</v>
      </c>
      <c r="BO76" s="175">
        <f t="shared" si="90"/>
        <v>0</v>
      </c>
      <c r="BP76" s="175">
        <f t="shared" si="90"/>
        <v>0</v>
      </c>
      <c r="BQ76" s="175">
        <f t="shared" ref="BQ76:CR76" si="91">BQ77</f>
        <v>0</v>
      </c>
      <c r="BR76" s="175">
        <f t="shared" si="91"/>
        <v>0</v>
      </c>
      <c r="BS76" s="175">
        <f t="shared" si="91"/>
        <v>0</v>
      </c>
      <c r="BT76" s="175">
        <f t="shared" si="91"/>
        <v>0</v>
      </c>
      <c r="BU76" s="175">
        <f t="shared" si="91"/>
        <v>0</v>
      </c>
      <c r="BV76" s="175">
        <f t="shared" si="91"/>
        <v>0</v>
      </c>
      <c r="BW76" s="175">
        <f t="shared" si="91"/>
        <v>0</v>
      </c>
      <c r="BX76" s="175">
        <f t="shared" si="91"/>
        <v>0</v>
      </c>
      <c r="BY76" s="175">
        <f t="shared" si="91"/>
        <v>0</v>
      </c>
      <c r="BZ76" s="175">
        <f t="shared" si="91"/>
        <v>0</v>
      </c>
      <c r="CA76" s="175">
        <f t="shared" si="91"/>
        <v>0</v>
      </c>
      <c r="CB76" s="175">
        <f t="shared" si="91"/>
        <v>0</v>
      </c>
      <c r="CC76" s="175">
        <f t="shared" si="91"/>
        <v>0</v>
      </c>
      <c r="CD76" s="175">
        <f t="shared" si="91"/>
        <v>0</v>
      </c>
      <c r="CE76" s="175">
        <f t="shared" si="91"/>
        <v>0</v>
      </c>
      <c r="CF76" s="175">
        <f t="shared" si="91"/>
        <v>0</v>
      </c>
      <c r="CG76" s="175">
        <f t="shared" si="91"/>
        <v>0</v>
      </c>
      <c r="CH76" s="175">
        <f t="shared" si="91"/>
        <v>0</v>
      </c>
      <c r="CI76" s="175">
        <f t="shared" si="91"/>
        <v>0</v>
      </c>
      <c r="CJ76" s="175">
        <f t="shared" si="91"/>
        <v>0</v>
      </c>
      <c r="CK76" s="175">
        <f t="shared" si="91"/>
        <v>0</v>
      </c>
      <c r="CL76" s="175">
        <f t="shared" si="91"/>
        <v>0</v>
      </c>
      <c r="CM76" s="175">
        <f t="shared" si="91"/>
        <v>0</v>
      </c>
      <c r="CN76" s="175">
        <f t="shared" si="91"/>
        <v>0</v>
      </c>
      <c r="CO76" s="175">
        <f t="shared" si="91"/>
        <v>0</v>
      </c>
      <c r="CP76" s="175">
        <f t="shared" si="91"/>
        <v>0</v>
      </c>
      <c r="CQ76" s="175">
        <f t="shared" si="91"/>
        <v>0</v>
      </c>
      <c r="CR76" s="175">
        <f t="shared" si="91"/>
        <v>0</v>
      </c>
      <c r="CS76" s="97"/>
      <c r="CT76" s="68"/>
      <c r="CU76" s="70"/>
      <c r="CV76" s="64"/>
    </row>
    <row r="77" spans="1:100" s="10" customFormat="1" ht="42.75" customHeight="1">
      <c r="A77" s="92" t="s">
        <v>100</v>
      </c>
      <c r="B77" s="96" t="s">
        <v>466</v>
      </c>
      <c r="C77" s="194"/>
      <c r="D77" s="194"/>
      <c r="E77" s="194" t="s">
        <v>512</v>
      </c>
      <c r="F77" s="194"/>
      <c r="G77" s="186">
        <f t="shared" ref="G77:P77" si="92">AK77+AU77+BE77++BO77+BY77+CI77</f>
        <v>36</v>
      </c>
      <c r="H77" s="186">
        <f t="shared" si="92"/>
        <v>12</v>
      </c>
      <c r="I77" s="186">
        <f t="shared" si="92"/>
        <v>0</v>
      </c>
      <c r="J77" s="186">
        <f t="shared" si="92"/>
        <v>24</v>
      </c>
      <c r="K77" s="186">
        <f t="shared" si="92"/>
        <v>24</v>
      </c>
      <c r="L77" s="186">
        <f t="shared" si="92"/>
        <v>0</v>
      </c>
      <c r="M77" s="186">
        <f t="shared" si="92"/>
        <v>0</v>
      </c>
      <c r="N77" s="186">
        <f t="shared" si="92"/>
        <v>0</v>
      </c>
      <c r="O77" s="186">
        <f t="shared" si="92"/>
        <v>0</v>
      </c>
      <c r="P77" s="186">
        <f t="shared" si="92"/>
        <v>0</v>
      </c>
      <c r="Q77" s="164"/>
      <c r="R77" s="158"/>
      <c r="S77" s="158"/>
      <c r="T77" s="158"/>
      <c r="U77" s="158"/>
      <c r="V77" s="158"/>
      <c r="W77" s="158"/>
      <c r="X77" s="158"/>
      <c r="Y77" s="158"/>
      <c r="Z77" s="160"/>
      <c r="AA77" s="159"/>
      <c r="AB77" s="158"/>
      <c r="AC77" s="158"/>
      <c r="AD77" s="158"/>
      <c r="AE77" s="158"/>
      <c r="AF77" s="158"/>
      <c r="AG77" s="158"/>
      <c r="AH77" s="158"/>
      <c r="AI77" s="158"/>
      <c r="AJ77" s="167"/>
      <c r="AK77" s="187">
        <f>AL77+AM77+AN77</f>
        <v>0</v>
      </c>
      <c r="AL77" s="194"/>
      <c r="AM77" s="194"/>
      <c r="AN77" s="186">
        <f>SUM(AO77:AT77)</f>
        <v>0</v>
      </c>
      <c r="AO77" s="194"/>
      <c r="AP77" s="194"/>
      <c r="AQ77" s="194"/>
      <c r="AR77" s="194"/>
      <c r="AS77" s="194"/>
      <c r="AT77" s="194"/>
      <c r="AU77" s="187">
        <f>AV77+AW77+AX77</f>
        <v>0</v>
      </c>
      <c r="AV77" s="194"/>
      <c r="AW77" s="194"/>
      <c r="AX77" s="186">
        <f>SUM(AY77:BD77)</f>
        <v>0</v>
      </c>
      <c r="AY77" s="194"/>
      <c r="AZ77" s="194"/>
      <c r="BA77" s="194"/>
      <c r="BB77" s="194"/>
      <c r="BC77" s="194"/>
      <c r="BD77" s="194"/>
      <c r="BE77" s="187">
        <f>BF77+BG77+BH77</f>
        <v>36</v>
      </c>
      <c r="BF77" s="194">
        <v>12</v>
      </c>
      <c r="BG77" s="194"/>
      <c r="BH77" s="186">
        <f>SUM(BI77:BN77)</f>
        <v>24</v>
      </c>
      <c r="BI77" s="194">
        <v>24</v>
      </c>
      <c r="BJ77" s="194"/>
      <c r="BK77" s="194"/>
      <c r="BL77" s="194"/>
      <c r="BM77" s="194"/>
      <c r="BN77" s="194"/>
      <c r="BO77" s="187">
        <f>BP77+BQ77+BR77</f>
        <v>0</v>
      </c>
      <c r="BP77" s="194"/>
      <c r="BQ77" s="194"/>
      <c r="BR77" s="186">
        <f>SUM(BS77:BX77)</f>
        <v>0</v>
      </c>
      <c r="BS77" s="194"/>
      <c r="BT77" s="194"/>
      <c r="BU77" s="194"/>
      <c r="BV77" s="194"/>
      <c r="BW77" s="194"/>
      <c r="BX77" s="194"/>
      <c r="BY77" s="187">
        <f>BZ77+CA77+CB77</f>
        <v>0</v>
      </c>
      <c r="BZ77" s="194"/>
      <c r="CA77" s="194"/>
      <c r="CB77" s="186">
        <f>SUM(CC77:CH77)</f>
        <v>0</v>
      </c>
      <c r="CC77" s="194"/>
      <c r="CD77" s="194"/>
      <c r="CE77" s="194"/>
      <c r="CF77" s="194"/>
      <c r="CG77" s="194"/>
      <c r="CH77" s="194"/>
      <c r="CI77" s="187">
        <f>CJ77+CK77+CL77</f>
        <v>0</v>
      </c>
      <c r="CJ77" s="194"/>
      <c r="CK77" s="194"/>
      <c r="CL77" s="186">
        <f>SUM(CM77:CR77)</f>
        <v>0</v>
      </c>
      <c r="CM77" s="194"/>
      <c r="CN77" s="194"/>
      <c r="CO77" s="194"/>
      <c r="CP77" s="194"/>
      <c r="CQ77" s="194"/>
      <c r="CR77" s="194"/>
      <c r="CS77" s="97"/>
      <c r="CT77" s="119"/>
      <c r="CU77" s="100"/>
      <c r="CV77" s="64"/>
    </row>
    <row r="78" spans="1:100" s="10" customFormat="1" ht="21">
      <c r="A78" s="92" t="s">
        <v>513</v>
      </c>
      <c r="B78" s="96" t="s">
        <v>54</v>
      </c>
      <c r="C78" s="194"/>
      <c r="D78" s="194"/>
      <c r="E78" s="194" t="s">
        <v>512</v>
      </c>
      <c r="F78" s="194"/>
      <c r="G78" s="194"/>
      <c r="H78" s="194"/>
      <c r="I78" s="194"/>
      <c r="J78" s="186">
        <f>AN78+AX78+BH78++BR78+CB78+CL78</f>
        <v>144</v>
      </c>
      <c r="K78" s="194"/>
      <c r="L78" s="194" t="s">
        <v>333</v>
      </c>
      <c r="M78" s="194"/>
      <c r="N78" s="194"/>
      <c r="O78" s="194"/>
      <c r="P78" s="194"/>
      <c r="Q78" s="143"/>
      <c r="R78" s="152"/>
      <c r="S78" s="152"/>
      <c r="T78" s="152"/>
      <c r="U78" s="152"/>
      <c r="V78" s="152"/>
      <c r="W78" s="152"/>
      <c r="X78" s="152"/>
      <c r="Y78" s="152"/>
      <c r="Z78" s="153"/>
      <c r="AA78" s="157"/>
      <c r="AB78" s="152"/>
      <c r="AC78" s="152"/>
      <c r="AD78" s="152"/>
      <c r="AE78" s="152"/>
      <c r="AF78" s="152"/>
      <c r="AG78" s="152"/>
      <c r="AH78" s="152"/>
      <c r="AI78" s="152"/>
      <c r="AJ78" s="168"/>
      <c r="AK78" s="203"/>
      <c r="AL78" s="194"/>
      <c r="AM78" s="194"/>
      <c r="AN78" s="194"/>
      <c r="AO78" s="194"/>
      <c r="AP78" s="194"/>
      <c r="AQ78" s="194"/>
      <c r="AR78" s="194"/>
      <c r="AS78" s="194"/>
      <c r="AT78" s="194"/>
      <c r="AU78" s="203"/>
      <c r="AV78" s="194"/>
      <c r="AW78" s="194"/>
      <c r="AX78" s="194"/>
      <c r="AY78" s="194"/>
      <c r="AZ78" s="194"/>
      <c r="BA78" s="194"/>
      <c r="BB78" s="194"/>
      <c r="BC78" s="194"/>
      <c r="BD78" s="194"/>
      <c r="BE78" s="203"/>
      <c r="BF78" s="194"/>
      <c r="BG78" s="194"/>
      <c r="BH78" s="194">
        <v>144</v>
      </c>
      <c r="BI78" s="194"/>
      <c r="BJ78" s="194" t="s">
        <v>333</v>
      </c>
      <c r="BK78" s="194"/>
      <c r="BL78" s="194"/>
      <c r="BM78" s="194"/>
      <c r="BN78" s="194"/>
      <c r="BO78" s="203"/>
      <c r="BP78" s="194"/>
      <c r="BQ78" s="194"/>
      <c r="BR78" s="194"/>
      <c r="BS78" s="194"/>
      <c r="BT78" s="194"/>
      <c r="BU78" s="194"/>
      <c r="BV78" s="194"/>
      <c r="BW78" s="194"/>
      <c r="BX78" s="194"/>
      <c r="BY78" s="203"/>
      <c r="BZ78" s="194"/>
      <c r="CA78" s="194"/>
      <c r="CB78" s="194"/>
      <c r="CC78" s="194"/>
      <c r="CD78" s="194"/>
      <c r="CE78" s="194"/>
      <c r="CF78" s="194"/>
      <c r="CG78" s="194"/>
      <c r="CH78" s="194"/>
      <c r="CI78" s="203"/>
      <c r="CJ78" s="194"/>
      <c r="CK78" s="194"/>
      <c r="CL78" s="194"/>
      <c r="CM78" s="194"/>
      <c r="CN78" s="194"/>
      <c r="CO78" s="194"/>
      <c r="CP78" s="194"/>
      <c r="CQ78" s="194"/>
      <c r="CR78" s="194"/>
      <c r="CS78" s="97"/>
      <c r="CT78" s="90"/>
      <c r="CU78" s="89"/>
      <c r="CV78" s="64"/>
    </row>
    <row r="79" spans="1:100" s="19" customFormat="1" ht="12.75" customHeight="1">
      <c r="A79" s="108" t="s">
        <v>327</v>
      </c>
      <c r="B79" s="109" t="s">
        <v>401</v>
      </c>
      <c r="C79" s="194">
        <v>5</v>
      </c>
      <c r="D79" s="194"/>
      <c r="E79" s="194"/>
      <c r="F79" s="194"/>
      <c r="G79" s="194"/>
      <c r="H79" s="194"/>
      <c r="I79" s="194"/>
      <c r="J79" s="194"/>
      <c r="K79" s="194"/>
      <c r="L79" s="194"/>
      <c r="M79" s="194"/>
      <c r="N79" s="194"/>
      <c r="O79" s="194"/>
      <c r="P79" s="194"/>
      <c r="Q79" s="143"/>
      <c r="R79" s="143"/>
      <c r="S79" s="143"/>
      <c r="T79" s="143"/>
      <c r="U79" s="143"/>
      <c r="V79" s="143"/>
      <c r="W79" s="143"/>
      <c r="X79" s="143"/>
      <c r="Y79" s="143"/>
      <c r="Z79" s="144"/>
      <c r="AA79" s="156"/>
      <c r="AB79" s="143"/>
      <c r="AC79" s="143"/>
      <c r="AD79" s="143"/>
      <c r="AE79" s="143"/>
      <c r="AF79" s="143"/>
      <c r="AG79" s="143"/>
      <c r="AH79" s="143"/>
      <c r="AI79" s="143"/>
      <c r="AJ79" s="143"/>
      <c r="AK79" s="203"/>
      <c r="AL79" s="194"/>
      <c r="AM79" s="194"/>
      <c r="AN79" s="194"/>
      <c r="AO79" s="194"/>
      <c r="AP79" s="194"/>
      <c r="AQ79" s="194"/>
      <c r="AR79" s="194"/>
      <c r="AS79" s="194"/>
      <c r="AT79" s="194"/>
      <c r="AU79" s="203"/>
      <c r="AV79" s="194"/>
      <c r="AW79" s="194"/>
      <c r="AX79" s="194"/>
      <c r="AY79" s="194"/>
      <c r="AZ79" s="194"/>
      <c r="BA79" s="194"/>
      <c r="BB79" s="194"/>
      <c r="BC79" s="194"/>
      <c r="BD79" s="194"/>
      <c r="BE79" s="203"/>
      <c r="BF79" s="194"/>
      <c r="BG79" s="194"/>
      <c r="BH79" s="194"/>
      <c r="BI79" s="194"/>
      <c r="BJ79" s="194"/>
      <c r="BK79" s="194"/>
      <c r="BL79" s="194"/>
      <c r="BM79" s="194"/>
      <c r="BN79" s="194"/>
      <c r="BO79" s="203"/>
      <c r="BP79" s="194"/>
      <c r="BQ79" s="194"/>
      <c r="BR79" s="194"/>
      <c r="BS79" s="194"/>
      <c r="BT79" s="194"/>
      <c r="BU79" s="194"/>
      <c r="BV79" s="194"/>
      <c r="BW79" s="194"/>
      <c r="BX79" s="194"/>
      <c r="BY79" s="203"/>
      <c r="BZ79" s="194"/>
      <c r="CA79" s="194"/>
      <c r="CB79" s="194"/>
      <c r="CC79" s="194"/>
      <c r="CD79" s="194"/>
      <c r="CE79" s="194"/>
      <c r="CF79" s="194"/>
      <c r="CG79" s="194"/>
      <c r="CH79" s="194"/>
      <c r="CI79" s="203"/>
      <c r="CJ79" s="194"/>
      <c r="CK79" s="194"/>
      <c r="CL79" s="194"/>
      <c r="CM79" s="194"/>
      <c r="CN79" s="194"/>
      <c r="CO79" s="194"/>
      <c r="CP79" s="194"/>
      <c r="CQ79" s="194"/>
      <c r="CR79" s="194"/>
      <c r="CS79" s="97"/>
      <c r="CT79" s="80"/>
      <c r="CU79" s="81"/>
      <c r="CV79" s="120"/>
    </row>
    <row r="80" spans="1:100" s="21" customFormat="1" ht="16.5" customHeight="1" thickBot="1">
      <c r="A80" s="121"/>
      <c r="B80" s="122" t="s">
        <v>331</v>
      </c>
      <c r="C80" s="194"/>
      <c r="D80" s="194"/>
      <c r="E80" s="194"/>
      <c r="F80" s="194"/>
      <c r="G80" s="194"/>
      <c r="H80" s="194"/>
      <c r="I80" s="194"/>
      <c r="J80" s="201">
        <f>J76+J78</f>
        <v>168</v>
      </c>
      <c r="K80" s="194"/>
      <c r="L80" s="194"/>
      <c r="M80" s="194"/>
      <c r="N80" s="194"/>
      <c r="O80" s="194"/>
      <c r="P80" s="194"/>
      <c r="Q80" s="159"/>
      <c r="R80" s="158"/>
      <c r="S80" s="158"/>
      <c r="T80" s="158"/>
      <c r="U80" s="167"/>
      <c r="V80" s="167"/>
      <c r="W80" s="167"/>
      <c r="X80" s="167"/>
      <c r="Y80" s="167"/>
      <c r="Z80" s="169"/>
      <c r="AA80" s="159"/>
      <c r="AB80" s="158"/>
      <c r="AC80" s="158"/>
      <c r="AD80" s="158"/>
      <c r="AE80" s="167"/>
      <c r="AF80" s="167"/>
      <c r="AG80" s="167"/>
      <c r="AH80" s="167"/>
      <c r="AI80" s="167"/>
      <c r="AJ80" s="167"/>
      <c r="AK80" s="204"/>
      <c r="AL80" s="194"/>
      <c r="AM80" s="194"/>
      <c r="AN80" s="201">
        <f>AN76+AN78</f>
        <v>0</v>
      </c>
      <c r="AO80" s="194"/>
      <c r="AP80" s="194"/>
      <c r="AQ80" s="194"/>
      <c r="AR80" s="194"/>
      <c r="AS80" s="194"/>
      <c r="AT80" s="194"/>
      <c r="AU80" s="204"/>
      <c r="AV80" s="194"/>
      <c r="AW80" s="194"/>
      <c r="AX80" s="201">
        <f>AX76+AX78</f>
        <v>0</v>
      </c>
      <c r="AY80" s="194"/>
      <c r="AZ80" s="194"/>
      <c r="BA80" s="194"/>
      <c r="BB80" s="194"/>
      <c r="BC80" s="194"/>
      <c r="BD80" s="194"/>
      <c r="BE80" s="204"/>
      <c r="BF80" s="194"/>
      <c r="BG80" s="194"/>
      <c r="BH80" s="201">
        <f>BH76+BH78</f>
        <v>168</v>
      </c>
      <c r="BI80" s="194"/>
      <c r="BJ80" s="194"/>
      <c r="BK80" s="194"/>
      <c r="BL80" s="194"/>
      <c r="BM80" s="194"/>
      <c r="BN80" s="194"/>
      <c r="BO80" s="204"/>
      <c r="BP80" s="194"/>
      <c r="BQ80" s="194"/>
      <c r="BR80" s="201">
        <f>BR76+BR78</f>
        <v>0</v>
      </c>
      <c r="BS80" s="194"/>
      <c r="BT80" s="194"/>
      <c r="BU80" s="194"/>
      <c r="BV80" s="194"/>
      <c r="BW80" s="194"/>
      <c r="BX80" s="194"/>
      <c r="BY80" s="204"/>
      <c r="BZ80" s="194"/>
      <c r="CA80" s="194"/>
      <c r="CB80" s="201">
        <f>CB76+CB78</f>
        <v>0</v>
      </c>
      <c r="CC80" s="194"/>
      <c r="CD80" s="194"/>
      <c r="CE80" s="194"/>
      <c r="CF80" s="194"/>
      <c r="CG80" s="194"/>
      <c r="CH80" s="194"/>
      <c r="CI80" s="204"/>
      <c r="CJ80" s="194"/>
      <c r="CK80" s="194"/>
      <c r="CL80" s="201">
        <f>CL76+CL78</f>
        <v>0</v>
      </c>
      <c r="CM80" s="194"/>
      <c r="CN80" s="194"/>
      <c r="CO80" s="194"/>
      <c r="CP80" s="194"/>
      <c r="CQ80" s="194"/>
      <c r="CR80" s="194"/>
      <c r="CS80" s="97"/>
      <c r="CT80" s="80"/>
      <c r="CU80" s="81"/>
      <c r="CV80" s="123"/>
    </row>
    <row r="81" spans="1:100" ht="23.25" customHeight="1" thickBot="1">
      <c r="A81" s="68"/>
      <c r="B81" s="124" t="s">
        <v>181</v>
      </c>
      <c r="C81" s="346"/>
      <c r="D81" s="346"/>
      <c r="E81" s="346"/>
      <c r="F81" s="346"/>
      <c r="G81" s="175">
        <f>G82+G85</f>
        <v>900</v>
      </c>
      <c r="H81" s="206"/>
      <c r="I81" s="206"/>
      <c r="J81" s="175">
        <f>J82+J85</f>
        <v>900</v>
      </c>
      <c r="K81" s="175"/>
      <c r="L81" s="347" t="s">
        <v>462</v>
      </c>
      <c r="M81" s="347"/>
      <c r="N81" s="347"/>
      <c r="O81" s="347"/>
      <c r="P81" s="347"/>
      <c r="Q81" s="170"/>
      <c r="R81" s="137"/>
      <c r="S81" s="137"/>
      <c r="T81" s="137"/>
      <c r="U81" s="171"/>
      <c r="V81" s="344"/>
      <c r="W81" s="344"/>
      <c r="X81" s="344"/>
      <c r="Y81" s="344"/>
      <c r="Z81" s="344"/>
      <c r="AA81" s="170"/>
      <c r="AB81" s="137"/>
      <c r="AC81" s="137"/>
      <c r="AD81" s="137"/>
      <c r="AE81" s="171"/>
      <c r="AF81" s="344"/>
      <c r="AG81" s="344"/>
      <c r="AH81" s="344"/>
      <c r="AI81" s="344"/>
      <c r="AJ81" s="344"/>
      <c r="AK81" s="345"/>
      <c r="AL81" s="322"/>
      <c r="AM81" s="206"/>
      <c r="AN81" s="206"/>
      <c r="AO81" s="207"/>
      <c r="AP81" s="348"/>
      <c r="AQ81" s="348"/>
      <c r="AR81" s="348"/>
      <c r="AS81" s="348"/>
      <c r="AT81" s="348"/>
      <c r="AU81" s="212">
        <f>AU82+AU85</f>
        <v>144</v>
      </c>
      <c r="AV81" s="321" t="s">
        <v>463</v>
      </c>
      <c r="AW81" s="322"/>
      <c r="AX81" s="206"/>
      <c r="AY81" s="213"/>
      <c r="AZ81" s="318" t="s">
        <v>333</v>
      </c>
      <c r="BA81" s="318"/>
      <c r="BB81" s="318"/>
      <c r="BC81" s="318"/>
      <c r="BD81" s="318"/>
      <c r="BE81" s="212">
        <f>BE82+BE85</f>
        <v>144</v>
      </c>
      <c r="BF81" s="321" t="s">
        <v>463</v>
      </c>
      <c r="BG81" s="322"/>
      <c r="BH81" s="175"/>
      <c r="BI81" s="213"/>
      <c r="BJ81" s="318" t="s">
        <v>337</v>
      </c>
      <c r="BK81" s="318"/>
      <c r="BL81" s="318"/>
      <c r="BM81" s="318"/>
      <c r="BN81" s="318"/>
      <c r="BO81" s="212">
        <f>BO82+BO85</f>
        <v>252</v>
      </c>
      <c r="BP81" s="321" t="s">
        <v>463</v>
      </c>
      <c r="BQ81" s="322"/>
      <c r="BR81" s="206"/>
      <c r="BS81" s="213"/>
      <c r="BT81" s="318" t="s">
        <v>334</v>
      </c>
      <c r="BU81" s="318"/>
      <c r="BV81" s="318"/>
      <c r="BW81" s="318"/>
      <c r="BX81" s="318"/>
      <c r="BY81" s="212">
        <f>BY82+BY85</f>
        <v>216</v>
      </c>
      <c r="BZ81" s="321" t="s">
        <v>463</v>
      </c>
      <c r="CA81" s="322"/>
      <c r="CB81" s="175"/>
      <c r="CC81" s="213"/>
      <c r="CD81" s="318" t="s">
        <v>335</v>
      </c>
      <c r="CE81" s="318"/>
      <c r="CF81" s="318"/>
      <c r="CG81" s="318"/>
      <c r="CH81" s="318"/>
      <c r="CI81" s="212">
        <f>CI82+CI85</f>
        <v>144</v>
      </c>
      <c r="CJ81" s="321" t="s">
        <v>463</v>
      </c>
      <c r="CK81" s="322"/>
      <c r="CL81" s="175"/>
      <c r="CM81" s="213"/>
      <c r="CN81" s="318" t="s">
        <v>333</v>
      </c>
      <c r="CO81" s="318"/>
      <c r="CP81" s="318"/>
      <c r="CQ81" s="318"/>
      <c r="CR81" s="318"/>
      <c r="CS81" s="118"/>
      <c r="CT81" s="125"/>
      <c r="CU81" s="126"/>
    </row>
    <row r="82" spans="1:100" ht="13.5" customHeight="1" thickBot="1">
      <c r="A82" s="68"/>
      <c r="B82" s="124" t="s">
        <v>51</v>
      </c>
      <c r="C82" s="346"/>
      <c r="D82" s="346"/>
      <c r="E82" s="346"/>
      <c r="F82" s="346"/>
      <c r="G82" s="175">
        <f>J82</f>
        <v>324</v>
      </c>
      <c r="H82" s="175"/>
      <c r="I82" s="175"/>
      <c r="J82" s="175">
        <f>J56+J61+J67</f>
        <v>324</v>
      </c>
      <c r="K82" s="175"/>
      <c r="L82" s="347" t="s">
        <v>445</v>
      </c>
      <c r="M82" s="347"/>
      <c r="N82" s="347"/>
      <c r="O82" s="347"/>
      <c r="P82" s="347"/>
      <c r="Q82" s="170"/>
      <c r="R82" s="137"/>
      <c r="S82" s="137"/>
      <c r="T82" s="137"/>
      <c r="U82" s="171"/>
      <c r="V82" s="344"/>
      <c r="W82" s="344"/>
      <c r="X82" s="344"/>
      <c r="Y82" s="344"/>
      <c r="Z82" s="344"/>
      <c r="AA82" s="170"/>
      <c r="AB82" s="137"/>
      <c r="AC82" s="137"/>
      <c r="AD82" s="137"/>
      <c r="AE82" s="171"/>
      <c r="AF82" s="344"/>
      <c r="AG82" s="344"/>
      <c r="AH82" s="344"/>
      <c r="AI82" s="344"/>
      <c r="AJ82" s="344"/>
      <c r="AK82" s="345"/>
      <c r="AL82" s="322"/>
      <c r="AM82" s="206"/>
      <c r="AN82" s="206"/>
      <c r="AO82" s="207"/>
      <c r="AP82" s="348"/>
      <c r="AQ82" s="348"/>
      <c r="AR82" s="348"/>
      <c r="AS82" s="348"/>
      <c r="AT82" s="348"/>
      <c r="AU82" s="214">
        <v>144</v>
      </c>
      <c r="AV82" s="321" t="s">
        <v>463</v>
      </c>
      <c r="AW82" s="322"/>
      <c r="AX82" s="206"/>
      <c r="AY82" s="213"/>
      <c r="AZ82" s="318" t="s">
        <v>333</v>
      </c>
      <c r="BA82" s="318"/>
      <c r="BB82" s="318"/>
      <c r="BC82" s="318"/>
      <c r="BD82" s="318"/>
      <c r="BE82" s="212"/>
      <c r="BF82" s="321"/>
      <c r="BG82" s="322"/>
      <c r="BH82" s="175"/>
      <c r="BI82" s="213"/>
      <c r="BJ82" s="318"/>
      <c r="BK82" s="318"/>
      <c r="BL82" s="318"/>
      <c r="BM82" s="318"/>
      <c r="BN82" s="318"/>
      <c r="BO82" s="212">
        <v>108</v>
      </c>
      <c r="BP82" s="321" t="s">
        <v>463</v>
      </c>
      <c r="BQ82" s="322"/>
      <c r="BR82" s="206"/>
      <c r="BS82" s="213"/>
      <c r="BT82" s="318" t="s">
        <v>443</v>
      </c>
      <c r="BU82" s="318"/>
      <c r="BV82" s="318"/>
      <c r="BW82" s="318"/>
      <c r="BX82" s="318"/>
      <c r="BY82" s="214">
        <v>72</v>
      </c>
      <c r="BZ82" s="323" t="s">
        <v>463</v>
      </c>
      <c r="CA82" s="324"/>
      <c r="CB82" s="206"/>
      <c r="CC82" s="215"/>
      <c r="CD82" s="319" t="s">
        <v>332</v>
      </c>
      <c r="CE82" s="319"/>
      <c r="CF82" s="319"/>
      <c r="CG82" s="319"/>
      <c r="CH82" s="319"/>
      <c r="CI82" s="214"/>
      <c r="CJ82" s="323"/>
      <c r="CK82" s="324"/>
      <c r="CL82" s="206"/>
      <c r="CM82" s="215"/>
      <c r="CN82" s="319"/>
      <c r="CO82" s="319"/>
      <c r="CP82" s="319"/>
      <c r="CQ82" s="319"/>
      <c r="CR82" s="319"/>
      <c r="CS82" s="118"/>
      <c r="CT82" s="125"/>
      <c r="CU82" s="126"/>
    </row>
    <row r="83" spans="1:100" ht="13.5" customHeight="1" thickBot="1">
      <c r="A83" s="55"/>
      <c r="B83" s="56" t="s">
        <v>183</v>
      </c>
      <c r="C83" s="352"/>
      <c r="D83" s="352"/>
      <c r="E83" s="352"/>
      <c r="F83" s="352"/>
      <c r="G83" s="186">
        <f>G82</f>
        <v>324</v>
      </c>
      <c r="H83" s="186"/>
      <c r="I83" s="186"/>
      <c r="J83" s="186">
        <f>J82</f>
        <v>324</v>
      </c>
      <c r="K83" s="186"/>
      <c r="L83" s="353" t="str">
        <f>L82</f>
        <v>9 нед.</v>
      </c>
      <c r="M83" s="353"/>
      <c r="N83" s="353"/>
      <c r="O83" s="353"/>
      <c r="P83" s="353"/>
      <c r="Q83" s="172"/>
      <c r="R83" s="143"/>
      <c r="S83" s="143"/>
      <c r="T83" s="143"/>
      <c r="U83" s="173"/>
      <c r="V83" s="354"/>
      <c r="W83" s="354"/>
      <c r="X83" s="354"/>
      <c r="Y83" s="354"/>
      <c r="Z83" s="354"/>
      <c r="AA83" s="172"/>
      <c r="AB83" s="143"/>
      <c r="AC83" s="143"/>
      <c r="AD83" s="143"/>
      <c r="AE83" s="173"/>
      <c r="AF83" s="354"/>
      <c r="AG83" s="354"/>
      <c r="AH83" s="354"/>
      <c r="AI83" s="354"/>
      <c r="AJ83" s="354"/>
      <c r="AK83" s="393"/>
      <c r="AL83" s="392"/>
      <c r="AM83" s="186"/>
      <c r="AN83" s="186"/>
      <c r="AO83" s="208"/>
      <c r="AP83" s="355"/>
      <c r="AQ83" s="355"/>
      <c r="AR83" s="355"/>
      <c r="AS83" s="355"/>
      <c r="AT83" s="355"/>
      <c r="AU83" s="216">
        <f>AU82</f>
        <v>144</v>
      </c>
      <c r="AV83" s="321" t="s">
        <v>463</v>
      </c>
      <c r="AW83" s="322"/>
      <c r="AX83" s="186"/>
      <c r="AY83" s="217"/>
      <c r="AZ83" s="318" t="s">
        <v>333</v>
      </c>
      <c r="BA83" s="318"/>
      <c r="BB83" s="318"/>
      <c r="BC83" s="318"/>
      <c r="BD83" s="318"/>
      <c r="BE83" s="214"/>
      <c r="BF83" s="391"/>
      <c r="BG83" s="392"/>
      <c r="BH83" s="186"/>
      <c r="BI83" s="218"/>
      <c r="BJ83" s="326"/>
      <c r="BK83" s="326"/>
      <c r="BL83" s="326"/>
      <c r="BM83" s="326"/>
      <c r="BN83" s="326"/>
      <c r="BO83" s="216">
        <v>108</v>
      </c>
      <c r="BP83" s="321" t="s">
        <v>463</v>
      </c>
      <c r="BQ83" s="322"/>
      <c r="BR83" s="186"/>
      <c r="BS83" s="218"/>
      <c r="BT83" s="326" t="s">
        <v>443</v>
      </c>
      <c r="BU83" s="326"/>
      <c r="BV83" s="326"/>
      <c r="BW83" s="326"/>
      <c r="BX83" s="326"/>
      <c r="BY83" s="216">
        <v>72</v>
      </c>
      <c r="BZ83" s="356" t="s">
        <v>463</v>
      </c>
      <c r="CA83" s="357"/>
      <c r="CB83" s="186"/>
      <c r="CC83" s="219"/>
      <c r="CD83" s="320" t="s">
        <v>332</v>
      </c>
      <c r="CE83" s="320"/>
      <c r="CF83" s="320"/>
      <c r="CG83" s="320"/>
      <c r="CH83" s="320"/>
      <c r="CI83" s="389"/>
      <c r="CJ83" s="357"/>
      <c r="CK83" s="186"/>
      <c r="CL83" s="186"/>
      <c r="CM83" s="219"/>
      <c r="CN83" s="320"/>
      <c r="CO83" s="320"/>
      <c r="CP83" s="320"/>
      <c r="CQ83" s="320"/>
      <c r="CR83" s="320"/>
      <c r="CS83" s="118"/>
      <c r="CT83" s="125"/>
      <c r="CU83" s="126"/>
    </row>
    <row r="84" spans="1:100" ht="13.5" customHeight="1" thickBot="1">
      <c r="A84" s="55"/>
      <c r="B84" s="56" t="s">
        <v>184</v>
      </c>
      <c r="C84" s="352"/>
      <c r="D84" s="352"/>
      <c r="E84" s="352"/>
      <c r="F84" s="352"/>
      <c r="G84" s="186"/>
      <c r="H84" s="186"/>
      <c r="I84" s="186"/>
      <c r="J84" s="186"/>
      <c r="K84" s="186"/>
      <c r="L84" s="353"/>
      <c r="M84" s="353"/>
      <c r="N84" s="353"/>
      <c r="O84" s="353"/>
      <c r="P84" s="353"/>
      <c r="Q84" s="172"/>
      <c r="R84" s="143"/>
      <c r="S84" s="143"/>
      <c r="T84" s="143"/>
      <c r="U84" s="173"/>
      <c r="V84" s="354"/>
      <c r="W84" s="354"/>
      <c r="X84" s="354"/>
      <c r="Y84" s="354"/>
      <c r="Z84" s="354"/>
      <c r="AA84" s="172"/>
      <c r="AB84" s="143"/>
      <c r="AC84" s="143"/>
      <c r="AD84" s="143"/>
      <c r="AE84" s="173"/>
      <c r="AF84" s="354"/>
      <c r="AG84" s="354"/>
      <c r="AH84" s="354"/>
      <c r="AI84" s="354"/>
      <c r="AJ84" s="354"/>
      <c r="AK84" s="360"/>
      <c r="AL84" s="361"/>
      <c r="AM84" s="186"/>
      <c r="AN84" s="186"/>
      <c r="AO84" s="209"/>
      <c r="AP84" s="348"/>
      <c r="AQ84" s="348"/>
      <c r="AR84" s="348"/>
      <c r="AS84" s="348"/>
      <c r="AT84" s="348"/>
      <c r="AU84" s="387"/>
      <c r="AV84" s="388"/>
      <c r="AW84" s="220"/>
      <c r="AX84" s="186"/>
      <c r="AY84" s="219"/>
      <c r="AZ84" s="320"/>
      <c r="BA84" s="320"/>
      <c r="BB84" s="320"/>
      <c r="BC84" s="320"/>
      <c r="BD84" s="320"/>
      <c r="BE84" s="214"/>
      <c r="BF84" s="390"/>
      <c r="BG84" s="390"/>
      <c r="BH84" s="186"/>
      <c r="BI84" s="218"/>
      <c r="BJ84" s="325"/>
      <c r="BK84" s="325"/>
      <c r="BL84" s="325"/>
      <c r="BM84" s="325"/>
      <c r="BN84" s="325"/>
      <c r="BO84" s="397"/>
      <c r="BP84" s="398"/>
      <c r="BQ84" s="186"/>
      <c r="BR84" s="186"/>
      <c r="BS84" s="218"/>
      <c r="BT84" s="325"/>
      <c r="BU84" s="325"/>
      <c r="BV84" s="325"/>
      <c r="BW84" s="325"/>
      <c r="BX84" s="325"/>
      <c r="BY84" s="221"/>
      <c r="BZ84" s="222"/>
      <c r="CA84" s="186"/>
      <c r="CB84" s="186"/>
      <c r="CC84" s="219"/>
      <c r="CD84" s="320"/>
      <c r="CE84" s="320"/>
      <c r="CF84" s="320"/>
      <c r="CG84" s="320"/>
      <c r="CH84" s="320"/>
      <c r="CI84" s="360"/>
      <c r="CJ84" s="361"/>
      <c r="CK84" s="186"/>
      <c r="CL84" s="186"/>
      <c r="CM84" s="219"/>
      <c r="CN84" s="320"/>
      <c r="CO84" s="320"/>
      <c r="CP84" s="320"/>
      <c r="CQ84" s="320"/>
      <c r="CR84" s="320"/>
      <c r="CS84" s="118"/>
      <c r="CT84" s="125"/>
      <c r="CU84" s="126"/>
    </row>
    <row r="85" spans="1:100" ht="23.25" customHeight="1" thickBot="1">
      <c r="A85" s="68"/>
      <c r="B85" s="124" t="s">
        <v>185</v>
      </c>
      <c r="C85" s="346"/>
      <c r="D85" s="346"/>
      <c r="E85" s="346"/>
      <c r="F85" s="346"/>
      <c r="G85" s="175">
        <f>J85</f>
        <v>576</v>
      </c>
      <c r="H85" s="175"/>
      <c r="I85" s="175"/>
      <c r="J85" s="175">
        <f>J62+J68+J73+J78</f>
        <v>576</v>
      </c>
      <c r="K85" s="175"/>
      <c r="L85" s="347" t="s">
        <v>446</v>
      </c>
      <c r="M85" s="347"/>
      <c r="N85" s="347"/>
      <c r="O85" s="347"/>
      <c r="P85" s="347"/>
      <c r="Q85" s="170"/>
      <c r="R85" s="137"/>
      <c r="S85" s="137"/>
      <c r="T85" s="137"/>
      <c r="U85" s="171"/>
      <c r="V85" s="344"/>
      <c r="W85" s="344"/>
      <c r="X85" s="344"/>
      <c r="Y85" s="344"/>
      <c r="Z85" s="344"/>
      <c r="AA85" s="170"/>
      <c r="AB85" s="137"/>
      <c r="AC85" s="137"/>
      <c r="AD85" s="137"/>
      <c r="AE85" s="171"/>
      <c r="AF85" s="344"/>
      <c r="AG85" s="344"/>
      <c r="AH85" s="344"/>
      <c r="AI85" s="344"/>
      <c r="AJ85" s="344"/>
      <c r="AK85" s="394"/>
      <c r="AL85" s="324"/>
      <c r="AM85" s="206"/>
      <c r="AN85" s="206"/>
      <c r="AO85" s="210"/>
      <c r="AP85" s="395"/>
      <c r="AQ85" s="395"/>
      <c r="AR85" s="395"/>
      <c r="AS85" s="395"/>
      <c r="AT85" s="396"/>
      <c r="AU85" s="223"/>
      <c r="AV85" s="363"/>
      <c r="AW85" s="364"/>
      <c r="AX85" s="206"/>
      <c r="AY85" s="213"/>
      <c r="AZ85" s="318"/>
      <c r="BA85" s="318"/>
      <c r="BB85" s="318"/>
      <c r="BC85" s="318"/>
      <c r="BD85" s="318"/>
      <c r="BE85" s="224">
        <v>144</v>
      </c>
      <c r="BF85" s="362" t="s">
        <v>463</v>
      </c>
      <c r="BG85" s="362"/>
      <c r="BH85" s="175"/>
      <c r="BI85" s="213"/>
      <c r="BJ85" s="318" t="s">
        <v>333</v>
      </c>
      <c r="BK85" s="318"/>
      <c r="BL85" s="318"/>
      <c r="BM85" s="318"/>
      <c r="BN85" s="318"/>
      <c r="BO85" s="214">
        <v>144</v>
      </c>
      <c r="BP85" s="323" t="s">
        <v>463</v>
      </c>
      <c r="BQ85" s="324"/>
      <c r="BR85" s="206"/>
      <c r="BS85" s="215"/>
      <c r="BT85" s="319" t="s">
        <v>333</v>
      </c>
      <c r="BU85" s="319"/>
      <c r="BV85" s="319"/>
      <c r="BW85" s="319"/>
      <c r="BX85" s="319"/>
      <c r="BY85" s="212">
        <v>144</v>
      </c>
      <c r="BZ85" s="321" t="s">
        <v>463</v>
      </c>
      <c r="CA85" s="322"/>
      <c r="CB85" s="175"/>
      <c r="CC85" s="213"/>
      <c r="CD85" s="318" t="s">
        <v>333</v>
      </c>
      <c r="CE85" s="318"/>
      <c r="CF85" s="318"/>
      <c r="CG85" s="318"/>
      <c r="CH85" s="318"/>
      <c r="CI85" s="212">
        <v>144</v>
      </c>
      <c r="CJ85" s="321" t="s">
        <v>463</v>
      </c>
      <c r="CK85" s="322"/>
      <c r="CL85" s="175"/>
      <c r="CM85" s="213"/>
      <c r="CN85" s="318" t="s">
        <v>333</v>
      </c>
      <c r="CO85" s="318"/>
      <c r="CP85" s="318"/>
      <c r="CQ85" s="318"/>
      <c r="CR85" s="318"/>
      <c r="CS85" s="118"/>
      <c r="CT85" s="125"/>
      <c r="CU85" s="126"/>
    </row>
    <row r="86" spans="1:100" ht="13.5" customHeight="1" thickBot="1">
      <c r="A86" s="55"/>
      <c r="B86" s="56" t="s">
        <v>183</v>
      </c>
      <c r="C86" s="352"/>
      <c r="D86" s="352"/>
      <c r="E86" s="352"/>
      <c r="F86" s="352"/>
      <c r="G86" s="186">
        <f>J86</f>
        <v>576</v>
      </c>
      <c r="H86" s="186"/>
      <c r="I86" s="186"/>
      <c r="J86" s="186">
        <f>J85</f>
        <v>576</v>
      </c>
      <c r="K86" s="186"/>
      <c r="L86" s="353" t="str">
        <f>L85</f>
        <v>16 нед.</v>
      </c>
      <c r="M86" s="353"/>
      <c r="N86" s="353"/>
      <c r="O86" s="353"/>
      <c r="P86" s="353"/>
      <c r="Q86" s="172"/>
      <c r="R86" s="143"/>
      <c r="S86" s="143"/>
      <c r="T86" s="143"/>
      <c r="U86" s="173"/>
      <c r="V86" s="354"/>
      <c r="W86" s="354"/>
      <c r="X86" s="354"/>
      <c r="Y86" s="354"/>
      <c r="Z86" s="354"/>
      <c r="AA86" s="172"/>
      <c r="AB86" s="143"/>
      <c r="AC86" s="143"/>
      <c r="AD86" s="143"/>
      <c r="AE86" s="173"/>
      <c r="AF86" s="354"/>
      <c r="AG86" s="354"/>
      <c r="AH86" s="354"/>
      <c r="AI86" s="354"/>
      <c r="AJ86" s="354"/>
      <c r="AK86" s="389"/>
      <c r="AL86" s="357"/>
      <c r="AM86" s="186"/>
      <c r="AN86" s="186"/>
      <c r="AO86" s="211"/>
      <c r="AP86" s="358"/>
      <c r="AQ86" s="358"/>
      <c r="AR86" s="358"/>
      <c r="AS86" s="358"/>
      <c r="AT86" s="359"/>
      <c r="AU86" s="223"/>
      <c r="AV86" s="363"/>
      <c r="AW86" s="364"/>
      <c r="AX86" s="186"/>
      <c r="AY86" s="219"/>
      <c r="AZ86" s="320"/>
      <c r="BA86" s="320"/>
      <c r="BB86" s="320"/>
      <c r="BC86" s="320"/>
      <c r="BD86" s="320"/>
      <c r="BE86" s="225">
        <v>144</v>
      </c>
      <c r="BF86" s="362" t="s">
        <v>463</v>
      </c>
      <c r="BG86" s="362"/>
      <c r="BH86" s="186"/>
      <c r="BI86" s="226"/>
      <c r="BJ86" s="319" t="s">
        <v>333</v>
      </c>
      <c r="BK86" s="319"/>
      <c r="BL86" s="319"/>
      <c r="BM86" s="319"/>
      <c r="BN86" s="319"/>
      <c r="BO86" s="216">
        <v>144</v>
      </c>
      <c r="BP86" s="356" t="s">
        <v>463</v>
      </c>
      <c r="BQ86" s="357"/>
      <c r="BR86" s="186"/>
      <c r="BS86" s="219"/>
      <c r="BT86" s="320" t="s">
        <v>333</v>
      </c>
      <c r="BU86" s="320"/>
      <c r="BV86" s="320"/>
      <c r="BW86" s="320"/>
      <c r="BX86" s="320"/>
      <c r="BY86" s="216">
        <v>144</v>
      </c>
      <c r="BZ86" s="356" t="s">
        <v>463</v>
      </c>
      <c r="CA86" s="357"/>
      <c r="CB86" s="186"/>
      <c r="CC86" s="219"/>
      <c r="CD86" s="320" t="s">
        <v>333</v>
      </c>
      <c r="CE86" s="320"/>
      <c r="CF86" s="320"/>
      <c r="CG86" s="320"/>
      <c r="CH86" s="320"/>
      <c r="CI86" s="216">
        <v>144</v>
      </c>
      <c r="CJ86" s="356" t="s">
        <v>463</v>
      </c>
      <c r="CK86" s="357"/>
      <c r="CL86" s="186"/>
      <c r="CM86" s="219"/>
      <c r="CN86" s="320" t="s">
        <v>333</v>
      </c>
      <c r="CO86" s="320"/>
      <c r="CP86" s="320"/>
      <c r="CQ86" s="320"/>
      <c r="CR86" s="320"/>
      <c r="CS86" s="118"/>
      <c r="CT86" s="125"/>
      <c r="CU86" s="126"/>
    </row>
    <row r="87" spans="1:100" ht="13.5" customHeight="1" thickBot="1">
      <c r="A87" s="55"/>
      <c r="B87" s="56" t="s">
        <v>184</v>
      </c>
      <c r="C87" s="352"/>
      <c r="D87" s="352"/>
      <c r="E87" s="352"/>
      <c r="F87" s="352"/>
      <c r="G87" s="186"/>
      <c r="H87" s="186"/>
      <c r="I87" s="186"/>
      <c r="J87" s="186"/>
      <c r="K87" s="186"/>
      <c r="L87" s="353"/>
      <c r="M87" s="353"/>
      <c r="N87" s="353"/>
      <c r="O87" s="353"/>
      <c r="P87" s="353"/>
      <c r="Q87" s="172"/>
      <c r="R87" s="143"/>
      <c r="S87" s="143"/>
      <c r="T87" s="143"/>
      <c r="U87" s="173"/>
      <c r="V87" s="354"/>
      <c r="W87" s="354"/>
      <c r="X87" s="354"/>
      <c r="Y87" s="354"/>
      <c r="Z87" s="354"/>
      <c r="AA87" s="172"/>
      <c r="AB87" s="143"/>
      <c r="AC87" s="143"/>
      <c r="AD87" s="143"/>
      <c r="AE87" s="173"/>
      <c r="AF87" s="354"/>
      <c r="AG87" s="354"/>
      <c r="AH87" s="354"/>
      <c r="AI87" s="354"/>
      <c r="AJ87" s="354"/>
      <c r="AK87" s="360"/>
      <c r="AL87" s="361"/>
      <c r="AM87" s="186"/>
      <c r="AN87" s="186"/>
      <c r="AO87" s="211"/>
      <c r="AP87" s="358"/>
      <c r="AQ87" s="358"/>
      <c r="AR87" s="358"/>
      <c r="AS87" s="358"/>
      <c r="AT87" s="358"/>
      <c r="AU87" s="360"/>
      <c r="AV87" s="361"/>
      <c r="AW87" s="186"/>
      <c r="AX87" s="186"/>
      <c r="AY87" s="219"/>
      <c r="AZ87" s="320"/>
      <c r="BA87" s="320"/>
      <c r="BB87" s="320"/>
      <c r="BC87" s="320"/>
      <c r="BD87" s="320"/>
      <c r="BE87" s="360"/>
      <c r="BF87" s="361"/>
      <c r="BG87" s="186"/>
      <c r="BH87" s="186"/>
      <c r="BI87" s="219"/>
      <c r="BJ87" s="320"/>
      <c r="BK87" s="320"/>
      <c r="BL87" s="320"/>
      <c r="BM87" s="320"/>
      <c r="BN87" s="320"/>
      <c r="BO87" s="360"/>
      <c r="BP87" s="361"/>
      <c r="BQ87" s="186"/>
      <c r="BR87" s="186"/>
      <c r="BS87" s="219"/>
      <c r="BT87" s="320"/>
      <c r="BU87" s="320"/>
      <c r="BV87" s="320"/>
      <c r="BW87" s="320"/>
      <c r="BX87" s="320"/>
      <c r="BY87" s="360"/>
      <c r="BZ87" s="361"/>
      <c r="CA87" s="186"/>
      <c r="CB87" s="186"/>
      <c r="CC87" s="219"/>
      <c r="CD87" s="320"/>
      <c r="CE87" s="320"/>
      <c r="CF87" s="320"/>
      <c r="CG87" s="320"/>
      <c r="CH87" s="320"/>
      <c r="CI87" s="360"/>
      <c r="CJ87" s="361"/>
      <c r="CK87" s="186"/>
      <c r="CL87" s="186"/>
      <c r="CM87" s="219"/>
      <c r="CN87" s="320"/>
      <c r="CO87" s="320"/>
      <c r="CP87" s="320"/>
      <c r="CQ87" s="320"/>
      <c r="CR87" s="320"/>
      <c r="CS87" s="118"/>
      <c r="CT87" s="125"/>
      <c r="CU87" s="126"/>
    </row>
    <row r="88" spans="1:100" ht="21.75" thickBot="1">
      <c r="A88" s="68" t="s">
        <v>60</v>
      </c>
      <c r="B88" s="124" t="s">
        <v>61</v>
      </c>
      <c r="C88" s="69"/>
      <c r="D88" s="69"/>
      <c r="E88" s="69">
        <v>8</v>
      </c>
      <c r="F88" s="69"/>
      <c r="G88" s="206" t="s">
        <v>58</v>
      </c>
      <c r="H88" s="206"/>
      <c r="I88" s="206"/>
      <c r="J88" s="206" t="s">
        <v>58</v>
      </c>
      <c r="K88" s="206"/>
      <c r="L88" s="368" t="s">
        <v>333</v>
      </c>
      <c r="M88" s="368"/>
      <c r="N88" s="368"/>
      <c r="O88" s="368"/>
      <c r="P88" s="368"/>
      <c r="Q88" s="365"/>
      <c r="R88" s="365"/>
      <c r="S88" s="137"/>
      <c r="T88" s="137"/>
      <c r="U88" s="137"/>
      <c r="V88" s="137"/>
      <c r="W88" s="366"/>
      <c r="X88" s="366"/>
      <c r="Y88" s="366"/>
      <c r="Z88" s="366"/>
      <c r="AA88" s="365"/>
      <c r="AB88" s="365"/>
      <c r="AC88" s="137"/>
      <c r="AD88" s="137"/>
      <c r="AE88" s="137"/>
      <c r="AF88" s="137"/>
      <c r="AG88" s="366"/>
      <c r="AH88" s="366"/>
      <c r="AI88" s="366"/>
      <c r="AJ88" s="366"/>
      <c r="AK88" s="367" t="s">
        <v>180</v>
      </c>
      <c r="AL88" s="367"/>
      <c r="AM88" s="206"/>
      <c r="AN88" s="206"/>
      <c r="AO88" s="206"/>
      <c r="AP88" s="206"/>
      <c r="AQ88" s="368"/>
      <c r="AR88" s="368"/>
      <c r="AS88" s="368"/>
      <c r="AT88" s="368"/>
      <c r="AU88" s="367" t="s">
        <v>180</v>
      </c>
      <c r="AV88" s="367"/>
      <c r="AW88" s="206"/>
      <c r="AX88" s="206"/>
      <c r="AY88" s="206"/>
      <c r="AZ88" s="206"/>
      <c r="BA88" s="368"/>
      <c r="BB88" s="368"/>
      <c r="BC88" s="368"/>
      <c r="BD88" s="368"/>
      <c r="BE88" s="367" t="s">
        <v>180</v>
      </c>
      <c r="BF88" s="367"/>
      <c r="BG88" s="206"/>
      <c r="BH88" s="206"/>
      <c r="BI88" s="206"/>
      <c r="BJ88" s="206"/>
      <c r="BK88" s="368"/>
      <c r="BL88" s="368"/>
      <c r="BM88" s="368"/>
      <c r="BN88" s="368"/>
      <c r="BO88" s="367" t="s">
        <v>180</v>
      </c>
      <c r="BP88" s="367"/>
      <c r="BQ88" s="206"/>
      <c r="BR88" s="206"/>
      <c r="BS88" s="206"/>
      <c r="BT88" s="206"/>
      <c r="BU88" s="368"/>
      <c r="BV88" s="368"/>
      <c r="BW88" s="368"/>
      <c r="BX88" s="368"/>
      <c r="BY88" s="367" t="s">
        <v>180</v>
      </c>
      <c r="BZ88" s="367"/>
      <c r="CA88" s="206"/>
      <c r="CB88" s="206"/>
      <c r="CC88" s="206"/>
      <c r="CD88" s="206"/>
      <c r="CE88" s="368"/>
      <c r="CF88" s="368"/>
      <c r="CG88" s="368"/>
      <c r="CH88" s="368"/>
      <c r="CI88" s="367" t="s">
        <v>180</v>
      </c>
      <c r="CJ88" s="367"/>
      <c r="CK88" s="206"/>
      <c r="CL88" s="206" t="s">
        <v>58</v>
      </c>
      <c r="CM88" s="206"/>
      <c r="CN88" s="206" t="s">
        <v>14</v>
      </c>
      <c r="CO88" s="368"/>
      <c r="CP88" s="368"/>
      <c r="CQ88" s="368"/>
      <c r="CR88" s="368"/>
      <c r="CS88" s="118"/>
      <c r="CT88" s="125"/>
      <c r="CU88" s="126"/>
    </row>
    <row r="89" spans="1:100" ht="21.75" thickBot="1">
      <c r="A89" s="68"/>
      <c r="B89" s="124" t="s">
        <v>186</v>
      </c>
      <c r="C89" s="371"/>
      <c r="D89" s="371"/>
      <c r="E89" s="371"/>
      <c r="F89" s="371"/>
      <c r="G89" s="175" t="s">
        <v>52</v>
      </c>
      <c r="H89" s="175"/>
      <c r="I89" s="175"/>
      <c r="J89" s="175" t="s">
        <v>52</v>
      </c>
      <c r="K89" s="175"/>
      <c r="L89" s="347" t="s">
        <v>335</v>
      </c>
      <c r="M89" s="347"/>
      <c r="N89" s="368"/>
      <c r="O89" s="368"/>
      <c r="P89" s="368"/>
      <c r="Q89" s="365"/>
      <c r="R89" s="365"/>
      <c r="S89" s="137"/>
      <c r="T89" s="137"/>
      <c r="U89" s="137"/>
      <c r="V89" s="137"/>
      <c r="W89" s="366"/>
      <c r="X89" s="366"/>
      <c r="Y89" s="366"/>
      <c r="Z89" s="366"/>
      <c r="AA89" s="365"/>
      <c r="AB89" s="365"/>
      <c r="AC89" s="137"/>
      <c r="AD89" s="137"/>
      <c r="AE89" s="137"/>
      <c r="AF89" s="137"/>
      <c r="AG89" s="366"/>
      <c r="AH89" s="366"/>
      <c r="AI89" s="366"/>
      <c r="AJ89" s="366"/>
      <c r="AK89" s="367" t="s">
        <v>180</v>
      </c>
      <c r="AL89" s="367"/>
      <c r="AM89" s="206"/>
      <c r="AN89" s="206"/>
      <c r="AO89" s="206"/>
      <c r="AP89" s="206"/>
      <c r="AQ89" s="368"/>
      <c r="AR89" s="368"/>
      <c r="AS89" s="368"/>
      <c r="AT89" s="368"/>
      <c r="AU89" s="367" t="s">
        <v>180</v>
      </c>
      <c r="AV89" s="367"/>
      <c r="AW89" s="206"/>
      <c r="AX89" s="206"/>
      <c r="AY89" s="206"/>
      <c r="AZ89" s="206"/>
      <c r="BA89" s="368"/>
      <c r="BB89" s="368"/>
      <c r="BC89" s="368"/>
      <c r="BD89" s="368"/>
      <c r="BE89" s="367" t="s">
        <v>180</v>
      </c>
      <c r="BF89" s="367"/>
      <c r="BG89" s="206"/>
      <c r="BH89" s="206"/>
      <c r="BI89" s="206"/>
      <c r="BJ89" s="206"/>
      <c r="BK89" s="368"/>
      <c r="BL89" s="368"/>
      <c r="BM89" s="368"/>
      <c r="BN89" s="368"/>
      <c r="BO89" s="367" t="s">
        <v>180</v>
      </c>
      <c r="BP89" s="367"/>
      <c r="BQ89" s="206"/>
      <c r="BR89" s="206"/>
      <c r="BS89" s="206"/>
      <c r="BT89" s="206"/>
      <c r="BU89" s="368"/>
      <c r="BV89" s="368"/>
      <c r="BW89" s="368"/>
      <c r="BX89" s="368"/>
      <c r="BY89" s="367" t="s">
        <v>180</v>
      </c>
      <c r="BZ89" s="367"/>
      <c r="CA89" s="206"/>
      <c r="CB89" s="206"/>
      <c r="CC89" s="206"/>
      <c r="CD89" s="206"/>
      <c r="CE89" s="368"/>
      <c r="CF89" s="368"/>
      <c r="CG89" s="368"/>
      <c r="CH89" s="368"/>
      <c r="CI89" s="367" t="s">
        <v>180</v>
      </c>
      <c r="CJ89" s="367"/>
      <c r="CK89" s="206"/>
      <c r="CL89" s="206" t="s">
        <v>52</v>
      </c>
      <c r="CM89" s="206"/>
      <c r="CN89" s="206" t="s">
        <v>15</v>
      </c>
      <c r="CO89" s="368"/>
      <c r="CP89" s="368"/>
      <c r="CQ89" s="368"/>
      <c r="CR89" s="368"/>
      <c r="CS89" s="118"/>
      <c r="CT89" s="125"/>
      <c r="CU89" s="126"/>
    </row>
    <row r="90" spans="1:100" ht="23.25" customHeight="1">
      <c r="A90" s="55"/>
      <c r="B90" s="56" t="s">
        <v>187</v>
      </c>
      <c r="C90" s="369"/>
      <c r="D90" s="369"/>
      <c r="E90" s="369"/>
      <c r="F90" s="369"/>
      <c r="G90" s="186" t="s">
        <v>58</v>
      </c>
      <c r="H90" s="186"/>
      <c r="I90" s="186"/>
      <c r="J90" s="186" t="s">
        <v>58</v>
      </c>
      <c r="K90" s="186"/>
      <c r="L90" s="353" t="s">
        <v>333</v>
      </c>
      <c r="M90" s="353"/>
      <c r="N90" s="353"/>
      <c r="O90" s="353"/>
      <c r="P90" s="353"/>
      <c r="Q90" s="370"/>
      <c r="R90" s="370"/>
      <c r="S90" s="143"/>
      <c r="T90" s="143"/>
      <c r="U90" s="143"/>
      <c r="V90" s="143"/>
      <c r="W90" s="372"/>
      <c r="X90" s="372"/>
      <c r="Y90" s="372"/>
      <c r="Z90" s="372"/>
      <c r="AA90" s="370"/>
      <c r="AB90" s="370"/>
      <c r="AC90" s="143"/>
      <c r="AD90" s="143"/>
      <c r="AE90" s="143"/>
      <c r="AF90" s="143"/>
      <c r="AG90" s="372"/>
      <c r="AH90" s="372"/>
      <c r="AI90" s="372"/>
      <c r="AJ90" s="372"/>
      <c r="AK90" s="373" t="s">
        <v>180</v>
      </c>
      <c r="AL90" s="373"/>
      <c r="AM90" s="186"/>
      <c r="AN90" s="186"/>
      <c r="AO90" s="186"/>
      <c r="AP90" s="186"/>
      <c r="AQ90" s="353"/>
      <c r="AR90" s="353"/>
      <c r="AS90" s="353"/>
      <c r="AT90" s="353"/>
      <c r="AU90" s="373" t="s">
        <v>180</v>
      </c>
      <c r="AV90" s="373"/>
      <c r="AW90" s="186"/>
      <c r="AX90" s="186"/>
      <c r="AY90" s="186"/>
      <c r="AZ90" s="186"/>
      <c r="BA90" s="353"/>
      <c r="BB90" s="353"/>
      <c r="BC90" s="353"/>
      <c r="BD90" s="353"/>
      <c r="BE90" s="373" t="s">
        <v>180</v>
      </c>
      <c r="BF90" s="373"/>
      <c r="BG90" s="186"/>
      <c r="BH90" s="186"/>
      <c r="BI90" s="186"/>
      <c r="BJ90" s="186"/>
      <c r="BK90" s="353"/>
      <c r="BL90" s="353"/>
      <c r="BM90" s="353"/>
      <c r="BN90" s="353"/>
      <c r="BO90" s="373" t="s">
        <v>180</v>
      </c>
      <c r="BP90" s="373"/>
      <c r="BQ90" s="186"/>
      <c r="BR90" s="186"/>
      <c r="BS90" s="186"/>
      <c r="BT90" s="186"/>
      <c r="BU90" s="353"/>
      <c r="BV90" s="353"/>
      <c r="BW90" s="353"/>
      <c r="BX90" s="353"/>
      <c r="BY90" s="373" t="s">
        <v>180</v>
      </c>
      <c r="BZ90" s="373"/>
      <c r="CA90" s="186"/>
      <c r="CB90" s="186"/>
      <c r="CC90" s="186"/>
      <c r="CD90" s="186"/>
      <c r="CE90" s="353"/>
      <c r="CF90" s="353"/>
      <c r="CG90" s="353"/>
      <c r="CH90" s="353"/>
      <c r="CI90" s="373" t="s">
        <v>180</v>
      </c>
      <c r="CJ90" s="373"/>
      <c r="CK90" s="186"/>
      <c r="CL90" s="186" t="s">
        <v>58</v>
      </c>
      <c r="CM90" s="186"/>
      <c r="CN90" s="186" t="s">
        <v>14</v>
      </c>
      <c r="CO90" s="353"/>
      <c r="CP90" s="353"/>
      <c r="CQ90" s="353"/>
      <c r="CR90" s="353"/>
      <c r="CS90" s="127"/>
      <c r="CT90" s="80"/>
      <c r="CU90" s="81"/>
    </row>
    <row r="91" spans="1:100" ht="21.75" thickBot="1">
      <c r="A91" s="55"/>
      <c r="B91" s="56" t="s">
        <v>188</v>
      </c>
      <c r="C91" s="369"/>
      <c r="D91" s="369"/>
      <c r="E91" s="369"/>
      <c r="F91" s="369"/>
      <c r="G91" s="186" t="s">
        <v>55</v>
      </c>
      <c r="H91" s="186"/>
      <c r="I91" s="186"/>
      <c r="J91" s="186" t="s">
        <v>55</v>
      </c>
      <c r="K91" s="186"/>
      <c r="L91" s="353" t="s">
        <v>332</v>
      </c>
      <c r="M91" s="353"/>
      <c r="N91" s="353"/>
      <c r="O91" s="353"/>
      <c r="P91" s="353"/>
      <c r="Q91" s="370"/>
      <c r="R91" s="370"/>
      <c r="S91" s="143"/>
      <c r="T91" s="143"/>
      <c r="U91" s="143"/>
      <c r="V91" s="143"/>
      <c r="W91" s="372"/>
      <c r="X91" s="372"/>
      <c r="Y91" s="372"/>
      <c r="Z91" s="372"/>
      <c r="AA91" s="370"/>
      <c r="AB91" s="370"/>
      <c r="AC91" s="143"/>
      <c r="AD91" s="143"/>
      <c r="AE91" s="143"/>
      <c r="AF91" s="143"/>
      <c r="AG91" s="372"/>
      <c r="AH91" s="372"/>
      <c r="AI91" s="372"/>
      <c r="AJ91" s="372"/>
      <c r="AK91" s="373" t="s">
        <v>180</v>
      </c>
      <c r="AL91" s="373"/>
      <c r="AM91" s="186"/>
      <c r="AN91" s="186"/>
      <c r="AO91" s="186"/>
      <c r="AP91" s="186"/>
      <c r="AQ91" s="353"/>
      <c r="AR91" s="353"/>
      <c r="AS91" s="353"/>
      <c r="AT91" s="353"/>
      <c r="AU91" s="373" t="s">
        <v>180</v>
      </c>
      <c r="AV91" s="373"/>
      <c r="AW91" s="186"/>
      <c r="AX91" s="186"/>
      <c r="AY91" s="186"/>
      <c r="AZ91" s="186"/>
      <c r="BA91" s="353"/>
      <c r="BB91" s="353"/>
      <c r="BC91" s="353"/>
      <c r="BD91" s="353"/>
      <c r="BE91" s="373" t="s">
        <v>180</v>
      </c>
      <c r="BF91" s="373"/>
      <c r="BG91" s="186"/>
      <c r="BH91" s="186"/>
      <c r="BI91" s="186"/>
      <c r="BJ91" s="186"/>
      <c r="BK91" s="353"/>
      <c r="BL91" s="353"/>
      <c r="BM91" s="353"/>
      <c r="BN91" s="353"/>
      <c r="BO91" s="373" t="s">
        <v>180</v>
      </c>
      <c r="BP91" s="373"/>
      <c r="BQ91" s="186"/>
      <c r="BR91" s="186"/>
      <c r="BS91" s="186"/>
      <c r="BT91" s="186"/>
      <c r="BU91" s="353"/>
      <c r="BV91" s="353"/>
      <c r="BW91" s="353"/>
      <c r="BX91" s="353"/>
      <c r="BY91" s="373" t="s">
        <v>180</v>
      </c>
      <c r="BZ91" s="373"/>
      <c r="CA91" s="186"/>
      <c r="CB91" s="186"/>
      <c r="CC91" s="186"/>
      <c r="CD91" s="186"/>
      <c r="CE91" s="353"/>
      <c r="CF91" s="353"/>
      <c r="CG91" s="353"/>
      <c r="CH91" s="353"/>
      <c r="CI91" s="373" t="s">
        <v>180</v>
      </c>
      <c r="CJ91" s="373"/>
      <c r="CK91" s="186"/>
      <c r="CL91" s="186" t="s">
        <v>55</v>
      </c>
      <c r="CM91" s="186"/>
      <c r="CN91" s="186" t="s">
        <v>12</v>
      </c>
      <c r="CO91" s="353"/>
      <c r="CP91" s="353"/>
      <c r="CQ91" s="353"/>
      <c r="CR91" s="353"/>
      <c r="CS91" s="127"/>
      <c r="CT91" s="80"/>
      <c r="CU91" s="81"/>
    </row>
    <row r="92" spans="1:100" ht="13.5" customHeight="1">
      <c r="A92" s="119"/>
      <c r="B92" s="374" t="s">
        <v>461</v>
      </c>
      <c r="C92" s="374"/>
      <c r="D92" s="374"/>
      <c r="E92" s="374"/>
      <c r="F92" s="374"/>
      <c r="G92" s="378" t="s">
        <v>336</v>
      </c>
      <c r="H92" s="379"/>
      <c r="I92" s="379"/>
      <c r="J92" s="379"/>
      <c r="K92" s="379"/>
      <c r="L92" s="379"/>
      <c r="M92" s="379"/>
      <c r="N92" s="379"/>
      <c r="O92" s="379"/>
      <c r="P92" s="380"/>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c r="BW92" s="375"/>
      <c r="BX92" s="375"/>
      <c r="BY92" s="375"/>
      <c r="BZ92" s="375"/>
      <c r="CA92" s="375"/>
      <c r="CB92" s="375"/>
      <c r="CC92" s="375"/>
      <c r="CD92" s="375"/>
      <c r="CE92" s="375"/>
      <c r="CF92" s="375"/>
      <c r="CG92" s="375"/>
      <c r="CH92" s="375"/>
      <c r="CI92" s="375"/>
      <c r="CJ92" s="375"/>
      <c r="CK92" s="375"/>
      <c r="CL92" s="375"/>
      <c r="CM92" s="375"/>
      <c r="CN92" s="375"/>
      <c r="CO92" s="375"/>
      <c r="CP92" s="375"/>
      <c r="CQ92" s="375"/>
      <c r="CR92" s="375"/>
      <c r="CS92" s="118"/>
      <c r="CT92" s="125"/>
      <c r="CU92" s="126"/>
    </row>
    <row r="93" spans="1:100" ht="13.5" customHeight="1" thickBot="1">
      <c r="A93" s="128"/>
      <c r="B93" s="377" t="s">
        <v>189</v>
      </c>
      <c r="C93" s="377"/>
      <c r="D93" s="377"/>
      <c r="E93" s="377"/>
      <c r="F93" s="377"/>
      <c r="G93" s="381"/>
      <c r="H93" s="382"/>
      <c r="I93" s="382"/>
      <c r="J93" s="382"/>
      <c r="K93" s="382"/>
      <c r="L93" s="382"/>
      <c r="M93" s="382"/>
      <c r="N93" s="382"/>
      <c r="O93" s="382"/>
      <c r="P93" s="383"/>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6"/>
      <c r="CS93" s="118"/>
      <c r="CT93" s="125"/>
      <c r="CU93" s="126"/>
    </row>
    <row r="94" spans="1:100" ht="13.5" customHeight="1">
      <c r="A94" s="119"/>
      <c r="B94" s="374" t="s">
        <v>190</v>
      </c>
      <c r="C94" s="374"/>
      <c r="D94" s="374"/>
      <c r="E94" s="374"/>
      <c r="F94" s="374"/>
      <c r="G94" s="378" t="s">
        <v>336</v>
      </c>
      <c r="H94" s="379"/>
      <c r="I94" s="379"/>
      <c r="J94" s="379"/>
      <c r="K94" s="379"/>
      <c r="L94" s="379"/>
      <c r="M94" s="379"/>
      <c r="N94" s="379"/>
      <c r="O94" s="379"/>
      <c r="P94" s="380"/>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c r="AQ94" s="375"/>
      <c r="AR94" s="375"/>
      <c r="AS94" s="375"/>
      <c r="AT94" s="375"/>
      <c r="AU94" s="375"/>
      <c r="AV94" s="375"/>
      <c r="AW94" s="375"/>
      <c r="AX94" s="375"/>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c r="BW94" s="375"/>
      <c r="BX94" s="375"/>
      <c r="BY94" s="375"/>
      <c r="BZ94" s="375"/>
      <c r="CA94" s="375"/>
      <c r="CB94" s="375"/>
      <c r="CC94" s="375"/>
      <c r="CD94" s="375"/>
      <c r="CE94" s="375"/>
      <c r="CF94" s="375"/>
      <c r="CG94" s="375"/>
      <c r="CH94" s="375"/>
      <c r="CI94" s="375"/>
      <c r="CJ94" s="375"/>
      <c r="CK94" s="375"/>
      <c r="CL94" s="375"/>
      <c r="CM94" s="375"/>
      <c r="CN94" s="375"/>
      <c r="CO94" s="375"/>
      <c r="CP94" s="375"/>
      <c r="CQ94" s="375"/>
      <c r="CR94" s="375"/>
      <c r="CS94" s="118"/>
      <c r="CT94" s="125"/>
      <c r="CU94" s="126"/>
    </row>
    <row r="95" spans="1:100" ht="13.5" customHeight="1" thickBot="1">
      <c r="A95" s="128"/>
      <c r="B95" s="377" t="s">
        <v>189</v>
      </c>
      <c r="C95" s="377"/>
      <c r="D95" s="377"/>
      <c r="E95" s="377"/>
      <c r="F95" s="377"/>
      <c r="G95" s="381"/>
      <c r="H95" s="382"/>
      <c r="I95" s="382"/>
      <c r="J95" s="382"/>
      <c r="K95" s="382"/>
      <c r="L95" s="382"/>
      <c r="M95" s="382"/>
      <c r="N95" s="382"/>
      <c r="O95" s="382"/>
      <c r="P95" s="383"/>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118"/>
      <c r="CT95" s="125"/>
      <c r="CU95" s="126"/>
    </row>
    <row r="96" spans="1:100" s="10" customFormat="1" ht="32.25" thickBot="1">
      <c r="A96" s="129"/>
      <c r="B96" s="130" t="s">
        <v>342</v>
      </c>
      <c r="C96" s="227">
        <f>C27</f>
        <v>9</v>
      </c>
      <c r="D96" s="227">
        <f>D27</f>
        <v>0</v>
      </c>
      <c r="E96" s="227">
        <v>39</v>
      </c>
      <c r="F96" s="227">
        <f>F27</f>
        <v>1</v>
      </c>
      <c r="G96" s="227">
        <f>G27+G81+G89</f>
        <v>5652</v>
      </c>
      <c r="H96" s="227">
        <f>H27</f>
        <v>1512</v>
      </c>
      <c r="I96" s="227"/>
      <c r="J96" s="227">
        <f>J27+J81+J89</f>
        <v>4140</v>
      </c>
      <c r="K96" s="227"/>
      <c r="L96" s="227">
        <f>L27</f>
        <v>1130</v>
      </c>
      <c r="M96" s="227"/>
      <c r="N96" s="227">
        <f>N27</f>
        <v>108</v>
      </c>
      <c r="O96" s="227">
        <f>O27</f>
        <v>38</v>
      </c>
      <c r="P96" s="227"/>
      <c r="Q96" s="227"/>
      <c r="R96" s="227"/>
      <c r="S96" s="227"/>
      <c r="T96" s="227"/>
      <c r="U96" s="227"/>
      <c r="V96" s="227"/>
      <c r="W96" s="227"/>
      <c r="X96" s="227"/>
      <c r="Y96" s="227"/>
      <c r="Z96" s="227"/>
      <c r="AA96" s="227"/>
      <c r="AB96" s="227"/>
      <c r="AC96" s="227"/>
      <c r="AD96" s="227"/>
      <c r="AE96" s="227"/>
      <c r="AF96" s="227"/>
      <c r="AG96" s="227"/>
      <c r="AH96" s="227"/>
      <c r="AI96" s="227"/>
      <c r="AJ96" s="227"/>
      <c r="AK96" s="227">
        <f>AK27</f>
        <v>918</v>
      </c>
      <c r="AL96" s="227">
        <f>AL27</f>
        <v>306</v>
      </c>
      <c r="AM96" s="227"/>
      <c r="AN96" s="227">
        <f>AN27</f>
        <v>612</v>
      </c>
      <c r="AO96" s="227"/>
      <c r="AP96" s="227">
        <f>AP27+72</f>
        <v>282</v>
      </c>
      <c r="AQ96" s="227"/>
      <c r="AR96" s="227"/>
      <c r="AS96" s="227"/>
      <c r="AT96" s="227"/>
      <c r="AU96" s="227">
        <f>AX58+AU40+AU35+AU28</f>
        <v>1084</v>
      </c>
      <c r="AV96" s="227">
        <f>AV27</f>
        <v>342</v>
      </c>
      <c r="AW96" s="227"/>
      <c r="AX96" s="227">
        <f>AX27+AU81</f>
        <v>828</v>
      </c>
      <c r="AY96" s="227"/>
      <c r="AZ96" s="227">
        <f>AZ27</f>
        <v>264</v>
      </c>
      <c r="BA96" s="227"/>
      <c r="BB96" s="227"/>
      <c r="BC96" s="227"/>
      <c r="BD96" s="227"/>
      <c r="BE96" s="227">
        <f>BE27+BE81</f>
        <v>792</v>
      </c>
      <c r="BF96" s="227">
        <f>BF27</f>
        <v>216</v>
      </c>
      <c r="BG96" s="227"/>
      <c r="BH96" s="227">
        <f>BH27+BE81</f>
        <v>576</v>
      </c>
      <c r="BI96" s="227"/>
      <c r="BJ96" s="227">
        <f>BJ27</f>
        <v>168</v>
      </c>
      <c r="BK96" s="227"/>
      <c r="BL96" s="227">
        <f>BL27</f>
        <v>34</v>
      </c>
      <c r="BM96" s="227"/>
      <c r="BN96" s="227"/>
      <c r="BO96" s="227">
        <f>BO27+BO81</f>
        <v>1170</v>
      </c>
      <c r="BP96" s="227">
        <f>BP27</f>
        <v>306</v>
      </c>
      <c r="BQ96" s="227"/>
      <c r="BR96" s="227">
        <f>BR27+BO81</f>
        <v>864</v>
      </c>
      <c r="BS96" s="227"/>
      <c r="BT96" s="227">
        <f>BT27</f>
        <v>254</v>
      </c>
      <c r="BU96" s="227">
        <f>BU27</f>
        <v>74</v>
      </c>
      <c r="BV96" s="227">
        <f>BV27</f>
        <v>6</v>
      </c>
      <c r="BW96" s="227"/>
      <c r="BX96" s="227"/>
      <c r="BY96" s="227">
        <f>BY27+BY81</f>
        <v>756</v>
      </c>
      <c r="BZ96" s="227">
        <f>BZ27</f>
        <v>180</v>
      </c>
      <c r="CA96" s="227"/>
      <c r="CB96" s="227">
        <f>CB27+BY81</f>
        <v>576</v>
      </c>
      <c r="CC96" s="227"/>
      <c r="CD96" s="227">
        <f>CD27</f>
        <v>106</v>
      </c>
      <c r="CE96" s="227">
        <f>CE27</f>
        <v>14</v>
      </c>
      <c r="CF96" s="227">
        <f>CF27</f>
        <v>42</v>
      </c>
      <c r="CG96" s="227"/>
      <c r="CH96" s="227"/>
      <c r="CI96" s="227">
        <f>CI27+CI81</f>
        <v>630</v>
      </c>
      <c r="CJ96" s="227">
        <f>CJ27</f>
        <v>162</v>
      </c>
      <c r="CK96" s="227"/>
      <c r="CL96" s="227">
        <f>CL27+CI81</f>
        <v>468</v>
      </c>
      <c r="CM96" s="227"/>
      <c r="CN96" s="227">
        <f>CN27</f>
        <v>128</v>
      </c>
      <c r="CO96" s="227">
        <f>CO27</f>
        <v>12</v>
      </c>
      <c r="CP96" s="227">
        <f>CP27</f>
        <v>20</v>
      </c>
      <c r="CQ96" s="227"/>
      <c r="CR96" s="228"/>
      <c r="CS96" s="106"/>
      <c r="CT96" s="125">
        <f>CT28+CT35+CT39</f>
        <v>2124</v>
      </c>
      <c r="CU96" s="126">
        <f>CU28+CU35+CU39</f>
        <v>900</v>
      </c>
      <c r="CV96" s="64"/>
    </row>
    <row r="97" spans="1:100" s="40" customFormat="1" ht="42.75" thickBot="1">
      <c r="A97" s="69"/>
      <c r="B97" s="124" t="s">
        <v>343</v>
      </c>
      <c r="C97" s="174">
        <f t="shared" ref="C97:J97" si="93">C9+C96</f>
        <v>12</v>
      </c>
      <c r="D97" s="174">
        <f t="shared" si="93"/>
        <v>0</v>
      </c>
      <c r="E97" s="174">
        <f t="shared" si="93"/>
        <v>50</v>
      </c>
      <c r="F97" s="174">
        <f t="shared" si="93"/>
        <v>2</v>
      </c>
      <c r="G97" s="174">
        <f t="shared" si="93"/>
        <v>7758</v>
      </c>
      <c r="H97" s="174">
        <f t="shared" si="93"/>
        <v>2214</v>
      </c>
      <c r="I97" s="174">
        <f t="shared" si="93"/>
        <v>0</v>
      </c>
      <c r="J97" s="174">
        <f t="shared" si="93"/>
        <v>5544</v>
      </c>
      <c r="K97" s="174"/>
      <c r="L97" s="174">
        <f t="shared" ref="L97:T97" si="94">L9+L96</f>
        <v>1763</v>
      </c>
      <c r="M97" s="174">
        <f t="shared" si="94"/>
        <v>32</v>
      </c>
      <c r="N97" s="174">
        <f t="shared" si="94"/>
        <v>154</v>
      </c>
      <c r="O97" s="174">
        <f t="shared" si="94"/>
        <v>50</v>
      </c>
      <c r="P97" s="174">
        <f t="shared" si="94"/>
        <v>0</v>
      </c>
      <c r="Q97" s="174">
        <f t="shared" si="94"/>
        <v>918</v>
      </c>
      <c r="R97" s="174">
        <f t="shared" si="94"/>
        <v>306</v>
      </c>
      <c r="S97" s="174">
        <f t="shared" si="94"/>
        <v>0</v>
      </c>
      <c r="T97" s="174">
        <f t="shared" si="94"/>
        <v>612</v>
      </c>
      <c r="U97" s="174"/>
      <c r="V97" s="174">
        <f t="shared" ref="V97:AD97" si="95">V9+V96</f>
        <v>271</v>
      </c>
      <c r="W97" s="174">
        <f t="shared" si="95"/>
        <v>12</v>
      </c>
      <c r="X97" s="174">
        <f t="shared" si="95"/>
        <v>34</v>
      </c>
      <c r="Y97" s="174">
        <f t="shared" si="95"/>
        <v>8</v>
      </c>
      <c r="Z97" s="174">
        <f t="shared" si="95"/>
        <v>0</v>
      </c>
      <c r="AA97" s="174">
        <f t="shared" si="95"/>
        <v>1188</v>
      </c>
      <c r="AB97" s="174">
        <f t="shared" si="95"/>
        <v>396</v>
      </c>
      <c r="AC97" s="174">
        <f t="shared" si="95"/>
        <v>0</v>
      </c>
      <c r="AD97" s="174">
        <f t="shared" si="95"/>
        <v>792</v>
      </c>
      <c r="AE97" s="174"/>
      <c r="AF97" s="174">
        <f t="shared" ref="AF97:AN97" si="96">AF9+AF96</f>
        <v>362</v>
      </c>
      <c r="AG97" s="174">
        <f t="shared" si="96"/>
        <v>20</v>
      </c>
      <c r="AH97" s="174">
        <f t="shared" si="96"/>
        <v>12</v>
      </c>
      <c r="AI97" s="174">
        <f t="shared" si="96"/>
        <v>4</v>
      </c>
      <c r="AJ97" s="174">
        <f t="shared" si="96"/>
        <v>0</v>
      </c>
      <c r="AK97" s="174">
        <f t="shared" si="96"/>
        <v>918</v>
      </c>
      <c r="AL97" s="174">
        <f t="shared" si="96"/>
        <v>306</v>
      </c>
      <c r="AM97" s="174">
        <f t="shared" si="96"/>
        <v>0</v>
      </c>
      <c r="AN97" s="174">
        <f t="shared" si="96"/>
        <v>612</v>
      </c>
      <c r="AO97" s="174"/>
      <c r="AP97" s="174">
        <f t="shared" ref="AP97:AX97" si="97">AP9+AP96</f>
        <v>282</v>
      </c>
      <c r="AQ97" s="174">
        <f t="shared" si="97"/>
        <v>0</v>
      </c>
      <c r="AR97" s="174">
        <f t="shared" si="97"/>
        <v>0</v>
      </c>
      <c r="AS97" s="174">
        <f t="shared" si="97"/>
        <v>0</v>
      </c>
      <c r="AT97" s="174">
        <f t="shared" si="97"/>
        <v>0</v>
      </c>
      <c r="AU97" s="174">
        <f t="shared" si="97"/>
        <v>1084</v>
      </c>
      <c r="AV97" s="174">
        <f t="shared" si="97"/>
        <v>342</v>
      </c>
      <c r="AW97" s="174">
        <f t="shared" si="97"/>
        <v>0</v>
      </c>
      <c r="AX97" s="174">
        <f t="shared" si="97"/>
        <v>828</v>
      </c>
      <c r="AY97" s="174"/>
      <c r="AZ97" s="174">
        <f t="shared" ref="AZ97:BH97" si="98">AZ9+AZ96</f>
        <v>264</v>
      </c>
      <c r="BA97" s="174">
        <f t="shared" si="98"/>
        <v>0</v>
      </c>
      <c r="BB97" s="174">
        <f t="shared" si="98"/>
        <v>0</v>
      </c>
      <c r="BC97" s="174">
        <f t="shared" si="98"/>
        <v>0</v>
      </c>
      <c r="BD97" s="174">
        <f t="shared" si="98"/>
        <v>0</v>
      </c>
      <c r="BE97" s="174">
        <f t="shared" si="98"/>
        <v>792</v>
      </c>
      <c r="BF97" s="174">
        <f t="shared" si="98"/>
        <v>216</v>
      </c>
      <c r="BG97" s="174">
        <f t="shared" si="98"/>
        <v>0</v>
      </c>
      <c r="BH97" s="174">
        <f t="shared" si="98"/>
        <v>576</v>
      </c>
      <c r="BI97" s="174"/>
      <c r="BJ97" s="174">
        <f t="shared" ref="BJ97:BR97" si="99">BJ9+BJ96</f>
        <v>168</v>
      </c>
      <c r="BK97" s="174">
        <f t="shared" si="99"/>
        <v>0</v>
      </c>
      <c r="BL97" s="174">
        <f t="shared" si="99"/>
        <v>34</v>
      </c>
      <c r="BM97" s="174">
        <f t="shared" si="99"/>
        <v>0</v>
      </c>
      <c r="BN97" s="174">
        <f t="shared" si="99"/>
        <v>0</v>
      </c>
      <c r="BO97" s="174">
        <f t="shared" si="99"/>
        <v>1170</v>
      </c>
      <c r="BP97" s="174">
        <f t="shared" si="99"/>
        <v>306</v>
      </c>
      <c r="BQ97" s="174">
        <f t="shared" si="99"/>
        <v>0</v>
      </c>
      <c r="BR97" s="174">
        <f t="shared" si="99"/>
        <v>864</v>
      </c>
      <c r="BS97" s="174"/>
      <c r="BT97" s="174">
        <f t="shared" ref="BT97:CB97" si="100">BT9+BT96</f>
        <v>254</v>
      </c>
      <c r="BU97" s="174">
        <f t="shared" si="100"/>
        <v>74</v>
      </c>
      <c r="BV97" s="174">
        <f t="shared" si="100"/>
        <v>6</v>
      </c>
      <c r="BW97" s="174">
        <f t="shared" si="100"/>
        <v>0</v>
      </c>
      <c r="BX97" s="174">
        <f t="shared" si="100"/>
        <v>0</v>
      </c>
      <c r="BY97" s="174">
        <f t="shared" si="100"/>
        <v>756</v>
      </c>
      <c r="BZ97" s="174">
        <f t="shared" si="100"/>
        <v>180</v>
      </c>
      <c r="CA97" s="174">
        <f t="shared" si="100"/>
        <v>0</v>
      </c>
      <c r="CB97" s="174">
        <f t="shared" si="100"/>
        <v>576</v>
      </c>
      <c r="CC97" s="174"/>
      <c r="CD97" s="174">
        <f t="shared" ref="CD97:CL97" si="101">CD9+CD96</f>
        <v>106</v>
      </c>
      <c r="CE97" s="174">
        <f t="shared" si="101"/>
        <v>14</v>
      </c>
      <c r="CF97" s="174">
        <f t="shared" si="101"/>
        <v>42</v>
      </c>
      <c r="CG97" s="174">
        <f t="shared" si="101"/>
        <v>0</v>
      </c>
      <c r="CH97" s="174">
        <f t="shared" si="101"/>
        <v>0</v>
      </c>
      <c r="CI97" s="174">
        <f t="shared" si="101"/>
        <v>630</v>
      </c>
      <c r="CJ97" s="174">
        <f t="shared" si="101"/>
        <v>162</v>
      </c>
      <c r="CK97" s="174">
        <f t="shared" si="101"/>
        <v>0</v>
      </c>
      <c r="CL97" s="174">
        <f t="shared" si="101"/>
        <v>468</v>
      </c>
      <c r="CM97" s="174"/>
      <c r="CN97" s="174">
        <f t="shared" ref="CN97:CU97" si="102">CN9+CN96</f>
        <v>128</v>
      </c>
      <c r="CO97" s="174">
        <f t="shared" si="102"/>
        <v>12</v>
      </c>
      <c r="CP97" s="174">
        <f t="shared" si="102"/>
        <v>20</v>
      </c>
      <c r="CQ97" s="174">
        <f t="shared" si="102"/>
        <v>0</v>
      </c>
      <c r="CR97" s="174">
        <f t="shared" si="102"/>
        <v>0</v>
      </c>
      <c r="CS97" s="67">
        <f t="shared" si="102"/>
        <v>0</v>
      </c>
      <c r="CT97" s="67">
        <f t="shared" si="102"/>
        <v>3489</v>
      </c>
      <c r="CU97" s="67">
        <f t="shared" si="102"/>
        <v>939</v>
      </c>
      <c r="CV97" s="64"/>
    </row>
    <row r="98" spans="1:100" s="40" customFormat="1" ht="13.5" customHeight="1">
      <c r="A98" s="384"/>
      <c r="B98" s="328" t="s">
        <v>338</v>
      </c>
      <c r="C98" s="328"/>
      <c r="D98" s="328"/>
      <c r="E98" s="328"/>
      <c r="F98" s="328"/>
      <c r="G98" s="328"/>
      <c r="H98" s="328"/>
      <c r="I98" s="328"/>
      <c r="J98" s="328"/>
      <c r="K98" s="328"/>
      <c r="L98" s="328"/>
      <c r="M98" s="328"/>
      <c r="N98" s="328"/>
      <c r="O98" s="328"/>
      <c r="P98" s="328"/>
      <c r="Q98" s="385">
        <v>0</v>
      </c>
      <c r="R98" s="385"/>
      <c r="S98" s="385"/>
      <c r="T98" s="385"/>
      <c r="U98" s="385"/>
      <c r="V98" s="385"/>
      <c r="W98" s="385"/>
      <c r="X98" s="385"/>
      <c r="Y98" s="385"/>
      <c r="Z98" s="385"/>
      <c r="AA98" s="385">
        <v>3</v>
      </c>
      <c r="AB98" s="385"/>
      <c r="AC98" s="385"/>
      <c r="AD98" s="385"/>
      <c r="AE98" s="385"/>
      <c r="AF98" s="385"/>
      <c r="AG98" s="385"/>
      <c r="AH98" s="385"/>
      <c r="AI98" s="385"/>
      <c r="AJ98" s="385"/>
      <c r="AK98" s="385">
        <v>0</v>
      </c>
      <c r="AL98" s="385"/>
      <c r="AM98" s="385"/>
      <c r="AN98" s="385"/>
      <c r="AO98" s="385"/>
      <c r="AP98" s="385"/>
      <c r="AQ98" s="385"/>
      <c r="AR98" s="385"/>
      <c r="AS98" s="385"/>
      <c r="AT98" s="385"/>
      <c r="AU98" s="385">
        <v>3</v>
      </c>
      <c r="AV98" s="385"/>
      <c r="AW98" s="385"/>
      <c r="AX98" s="385"/>
      <c r="AY98" s="385"/>
      <c r="AZ98" s="385"/>
      <c r="BA98" s="385"/>
      <c r="BB98" s="385"/>
      <c r="BC98" s="385"/>
      <c r="BD98" s="385"/>
      <c r="BE98" s="385">
        <v>1</v>
      </c>
      <c r="BF98" s="385"/>
      <c r="BG98" s="385"/>
      <c r="BH98" s="385"/>
      <c r="BI98" s="385"/>
      <c r="BJ98" s="385"/>
      <c r="BK98" s="385"/>
      <c r="BL98" s="385"/>
      <c r="BM98" s="385"/>
      <c r="BN98" s="385"/>
      <c r="BO98" s="385">
        <v>1</v>
      </c>
      <c r="BP98" s="385"/>
      <c r="BQ98" s="385"/>
      <c r="BR98" s="385"/>
      <c r="BS98" s="385"/>
      <c r="BT98" s="385"/>
      <c r="BU98" s="385"/>
      <c r="BV98" s="385"/>
      <c r="BW98" s="385"/>
      <c r="BX98" s="385"/>
      <c r="BY98" s="385">
        <v>2</v>
      </c>
      <c r="BZ98" s="385"/>
      <c r="CA98" s="385"/>
      <c r="CB98" s="385"/>
      <c r="CC98" s="385"/>
      <c r="CD98" s="385"/>
      <c r="CE98" s="385"/>
      <c r="CF98" s="385"/>
      <c r="CG98" s="385"/>
      <c r="CH98" s="385"/>
      <c r="CI98" s="385">
        <v>2</v>
      </c>
      <c r="CJ98" s="385"/>
      <c r="CK98" s="385"/>
      <c r="CL98" s="385"/>
      <c r="CM98" s="385"/>
      <c r="CN98" s="385"/>
      <c r="CO98" s="385"/>
      <c r="CP98" s="385"/>
      <c r="CQ98" s="385"/>
      <c r="CR98" s="385"/>
      <c r="CS98" s="341"/>
      <c r="CT98" s="341"/>
      <c r="CU98" s="341"/>
      <c r="CV98" s="64"/>
    </row>
    <row r="99" spans="1:100" s="40" customFormat="1" ht="13.5" customHeight="1">
      <c r="A99" s="342"/>
      <c r="B99" s="328" t="s">
        <v>340</v>
      </c>
      <c r="C99" s="328"/>
      <c r="D99" s="328"/>
      <c r="E99" s="328"/>
      <c r="F99" s="328"/>
      <c r="G99" s="328"/>
      <c r="H99" s="328"/>
      <c r="I99" s="328"/>
      <c r="J99" s="328"/>
      <c r="K99" s="328"/>
      <c r="L99" s="328"/>
      <c r="M99" s="328"/>
      <c r="N99" s="328"/>
      <c r="O99" s="328"/>
      <c r="P99" s="328"/>
      <c r="Q99" s="385">
        <v>0</v>
      </c>
      <c r="R99" s="385"/>
      <c r="S99" s="385"/>
      <c r="T99" s="385"/>
      <c r="U99" s="385"/>
      <c r="V99" s="385"/>
      <c r="W99" s="385"/>
      <c r="X99" s="385"/>
      <c r="Y99" s="385"/>
      <c r="Z99" s="385"/>
      <c r="AA99" s="385">
        <v>0</v>
      </c>
      <c r="AB99" s="385"/>
      <c r="AC99" s="385"/>
      <c r="AD99" s="385"/>
      <c r="AE99" s="385"/>
      <c r="AF99" s="385"/>
      <c r="AG99" s="385"/>
      <c r="AH99" s="385"/>
      <c r="AI99" s="385"/>
      <c r="AJ99" s="385"/>
      <c r="AK99" s="385">
        <v>0</v>
      </c>
      <c r="AL99" s="385"/>
      <c r="AM99" s="385"/>
      <c r="AN99" s="385"/>
      <c r="AO99" s="385"/>
      <c r="AP99" s="385"/>
      <c r="AQ99" s="385"/>
      <c r="AR99" s="385"/>
      <c r="AS99" s="385"/>
      <c r="AT99" s="385"/>
      <c r="AU99" s="385">
        <v>0</v>
      </c>
      <c r="AV99" s="385"/>
      <c r="AW99" s="385"/>
      <c r="AX99" s="385"/>
      <c r="AY99" s="385"/>
      <c r="AZ99" s="385"/>
      <c r="BA99" s="385"/>
      <c r="BB99" s="385"/>
      <c r="BC99" s="385"/>
      <c r="BD99" s="385"/>
      <c r="BE99" s="385">
        <v>0</v>
      </c>
      <c r="BF99" s="385"/>
      <c r="BG99" s="385"/>
      <c r="BH99" s="385"/>
      <c r="BI99" s="385"/>
      <c r="BJ99" s="385"/>
      <c r="BK99" s="385"/>
      <c r="BL99" s="385"/>
      <c r="BM99" s="385"/>
      <c r="BN99" s="385"/>
      <c r="BO99" s="385">
        <v>0</v>
      </c>
      <c r="BP99" s="385"/>
      <c r="BQ99" s="385"/>
      <c r="BR99" s="385"/>
      <c r="BS99" s="385"/>
      <c r="BT99" s="385"/>
      <c r="BU99" s="385"/>
      <c r="BV99" s="385"/>
      <c r="BW99" s="385"/>
      <c r="BX99" s="385"/>
      <c r="BY99" s="385">
        <v>0</v>
      </c>
      <c r="BZ99" s="385"/>
      <c r="CA99" s="385"/>
      <c r="CB99" s="385"/>
      <c r="CC99" s="385"/>
      <c r="CD99" s="385"/>
      <c r="CE99" s="385"/>
      <c r="CF99" s="385"/>
      <c r="CG99" s="385"/>
      <c r="CH99" s="385"/>
      <c r="CI99" s="385">
        <v>0</v>
      </c>
      <c r="CJ99" s="385"/>
      <c r="CK99" s="385"/>
      <c r="CL99" s="385"/>
      <c r="CM99" s="385"/>
      <c r="CN99" s="385"/>
      <c r="CO99" s="385"/>
      <c r="CP99" s="385"/>
      <c r="CQ99" s="385"/>
      <c r="CR99" s="385"/>
      <c r="CS99" s="341"/>
      <c r="CT99" s="386"/>
      <c r="CU99" s="341"/>
      <c r="CV99" s="64"/>
    </row>
    <row r="100" spans="1:100" s="40" customFormat="1" ht="13.5" customHeight="1">
      <c r="A100" s="342"/>
      <c r="B100" s="328" t="s">
        <v>339</v>
      </c>
      <c r="C100" s="328"/>
      <c r="D100" s="328"/>
      <c r="E100" s="328"/>
      <c r="F100" s="328"/>
      <c r="G100" s="328"/>
      <c r="H100" s="328"/>
      <c r="I100" s="328"/>
      <c r="J100" s="328"/>
      <c r="K100" s="328"/>
      <c r="L100" s="328"/>
      <c r="M100" s="328"/>
      <c r="N100" s="328"/>
      <c r="O100" s="328"/>
      <c r="P100" s="328"/>
      <c r="Q100" s="385">
        <v>3</v>
      </c>
      <c r="R100" s="385"/>
      <c r="S100" s="385"/>
      <c r="T100" s="385"/>
      <c r="U100" s="385"/>
      <c r="V100" s="385"/>
      <c r="W100" s="385"/>
      <c r="X100" s="385"/>
      <c r="Y100" s="385"/>
      <c r="Z100" s="385"/>
      <c r="AA100" s="385">
        <v>7</v>
      </c>
      <c r="AB100" s="385"/>
      <c r="AC100" s="385"/>
      <c r="AD100" s="385"/>
      <c r="AE100" s="385"/>
      <c r="AF100" s="385"/>
      <c r="AG100" s="385"/>
      <c r="AH100" s="385"/>
      <c r="AI100" s="385"/>
      <c r="AJ100" s="385"/>
      <c r="AK100" s="385">
        <v>4</v>
      </c>
      <c r="AL100" s="385"/>
      <c r="AM100" s="385"/>
      <c r="AN100" s="385"/>
      <c r="AO100" s="385"/>
      <c r="AP100" s="385"/>
      <c r="AQ100" s="385"/>
      <c r="AR100" s="385"/>
      <c r="AS100" s="385"/>
      <c r="AT100" s="385"/>
      <c r="AU100" s="385">
        <v>6</v>
      </c>
      <c r="AV100" s="385"/>
      <c r="AW100" s="385"/>
      <c r="AX100" s="385"/>
      <c r="AY100" s="385"/>
      <c r="AZ100" s="385"/>
      <c r="BA100" s="385"/>
      <c r="BB100" s="385"/>
      <c r="BC100" s="385"/>
      <c r="BD100" s="385"/>
      <c r="BE100" s="385">
        <v>4</v>
      </c>
      <c r="BF100" s="385"/>
      <c r="BG100" s="385"/>
      <c r="BH100" s="385"/>
      <c r="BI100" s="385"/>
      <c r="BJ100" s="385"/>
      <c r="BK100" s="385"/>
      <c r="BL100" s="385"/>
      <c r="BM100" s="385"/>
      <c r="BN100" s="385"/>
      <c r="BO100" s="385">
        <v>6</v>
      </c>
      <c r="BP100" s="385"/>
      <c r="BQ100" s="385"/>
      <c r="BR100" s="385"/>
      <c r="BS100" s="385"/>
      <c r="BT100" s="385"/>
      <c r="BU100" s="385"/>
      <c r="BV100" s="385"/>
      <c r="BW100" s="385"/>
      <c r="BX100" s="385"/>
      <c r="BY100" s="385">
        <v>4</v>
      </c>
      <c r="BZ100" s="385"/>
      <c r="CA100" s="385"/>
      <c r="CB100" s="385"/>
      <c r="CC100" s="385"/>
      <c r="CD100" s="385"/>
      <c r="CE100" s="385"/>
      <c r="CF100" s="385"/>
      <c r="CG100" s="385"/>
      <c r="CH100" s="385"/>
      <c r="CI100" s="385">
        <v>5</v>
      </c>
      <c r="CJ100" s="385"/>
      <c r="CK100" s="385"/>
      <c r="CL100" s="385"/>
      <c r="CM100" s="385"/>
      <c r="CN100" s="385"/>
      <c r="CO100" s="385"/>
      <c r="CP100" s="385"/>
      <c r="CQ100" s="385"/>
      <c r="CR100" s="385"/>
      <c r="CS100" s="341"/>
      <c r="CT100" s="386"/>
      <c r="CU100" s="341"/>
      <c r="CV100" s="64"/>
    </row>
    <row r="101" spans="1:100" s="40" customFormat="1" ht="13.5" customHeight="1">
      <c r="A101" s="339"/>
      <c r="B101" s="328" t="s">
        <v>469</v>
      </c>
      <c r="C101" s="328"/>
      <c r="D101" s="328"/>
      <c r="E101" s="328"/>
      <c r="F101" s="328"/>
      <c r="G101" s="328"/>
      <c r="H101" s="328"/>
      <c r="I101" s="328"/>
      <c r="J101" s="328"/>
      <c r="K101" s="328"/>
      <c r="L101" s="328"/>
      <c r="M101" s="328"/>
      <c r="N101" s="328"/>
      <c r="O101" s="328"/>
      <c r="P101" s="328"/>
      <c r="Q101" s="385">
        <v>0</v>
      </c>
      <c r="R101" s="385"/>
      <c r="S101" s="385"/>
      <c r="T101" s="385"/>
      <c r="U101" s="385"/>
      <c r="V101" s="385"/>
      <c r="W101" s="385"/>
      <c r="X101" s="385"/>
      <c r="Y101" s="385"/>
      <c r="Z101" s="385"/>
      <c r="AA101" s="385">
        <v>1</v>
      </c>
      <c r="AB101" s="385"/>
      <c r="AC101" s="385"/>
      <c r="AD101" s="385"/>
      <c r="AE101" s="385"/>
      <c r="AF101" s="385"/>
      <c r="AG101" s="385"/>
      <c r="AH101" s="385"/>
      <c r="AI101" s="385"/>
      <c r="AJ101" s="385"/>
      <c r="AK101" s="385">
        <v>0</v>
      </c>
      <c r="AL101" s="385"/>
      <c r="AM101" s="385"/>
      <c r="AN101" s="385"/>
      <c r="AO101" s="385"/>
      <c r="AP101" s="385"/>
      <c r="AQ101" s="385"/>
      <c r="AR101" s="385"/>
      <c r="AS101" s="385"/>
      <c r="AT101" s="385"/>
      <c r="AU101" s="385">
        <v>0</v>
      </c>
      <c r="AV101" s="385"/>
      <c r="AW101" s="385"/>
      <c r="AX101" s="385"/>
      <c r="AY101" s="385"/>
      <c r="AZ101" s="385"/>
      <c r="BA101" s="385"/>
      <c r="BB101" s="385"/>
      <c r="BC101" s="385"/>
      <c r="BD101" s="385"/>
      <c r="BE101" s="385">
        <v>0</v>
      </c>
      <c r="BF101" s="385"/>
      <c r="BG101" s="385"/>
      <c r="BH101" s="385"/>
      <c r="BI101" s="385"/>
      <c r="BJ101" s="385"/>
      <c r="BK101" s="385"/>
      <c r="BL101" s="385"/>
      <c r="BM101" s="385"/>
      <c r="BN101" s="385"/>
      <c r="BO101" s="385">
        <v>0</v>
      </c>
      <c r="BP101" s="385"/>
      <c r="BQ101" s="385"/>
      <c r="BR101" s="385"/>
      <c r="BS101" s="385"/>
      <c r="BT101" s="385"/>
      <c r="BU101" s="385"/>
      <c r="BV101" s="385"/>
      <c r="BW101" s="385"/>
      <c r="BX101" s="385"/>
      <c r="BY101" s="385">
        <v>1</v>
      </c>
      <c r="BZ101" s="385"/>
      <c r="CA101" s="385"/>
      <c r="CB101" s="385"/>
      <c r="CC101" s="385"/>
      <c r="CD101" s="385"/>
      <c r="CE101" s="385"/>
      <c r="CF101" s="385"/>
      <c r="CG101" s="385"/>
      <c r="CH101" s="385"/>
      <c r="CI101" s="385">
        <v>0</v>
      </c>
      <c r="CJ101" s="385"/>
      <c r="CK101" s="385"/>
      <c r="CL101" s="385"/>
      <c r="CM101" s="385"/>
      <c r="CN101" s="385"/>
      <c r="CO101" s="385"/>
      <c r="CP101" s="385"/>
      <c r="CQ101" s="385"/>
      <c r="CR101" s="385"/>
      <c r="CS101" s="341"/>
      <c r="CT101" s="341"/>
      <c r="CU101" s="341"/>
      <c r="CV101" s="64"/>
    </row>
  </sheetData>
  <sheetProtection selectLockedCells="1"/>
  <mergeCells count="348">
    <mergeCell ref="CI83:CJ83"/>
    <mergeCell ref="CI84:CJ84"/>
    <mergeCell ref="CJ86:CK86"/>
    <mergeCell ref="CJ85:CK85"/>
    <mergeCell ref="CD87:CH87"/>
    <mergeCell ref="BP85:BQ85"/>
    <mergeCell ref="BO84:BP84"/>
    <mergeCell ref="BO87:BP87"/>
    <mergeCell ref="BJ85:BN85"/>
    <mergeCell ref="BF84:BG84"/>
    <mergeCell ref="BF83:BG83"/>
    <mergeCell ref="BZ85:CA85"/>
    <mergeCell ref="AK83:AL83"/>
    <mergeCell ref="AK84:AL84"/>
    <mergeCell ref="AK85:AL85"/>
    <mergeCell ref="BT85:BX85"/>
    <mergeCell ref="AP85:AT85"/>
    <mergeCell ref="AZ85:BD85"/>
    <mergeCell ref="AK86:AL86"/>
    <mergeCell ref="AV83:AW83"/>
    <mergeCell ref="BF85:BG85"/>
    <mergeCell ref="BE101:BN101"/>
    <mergeCell ref="BO101:BX101"/>
    <mergeCell ref="BY101:CH101"/>
    <mergeCell ref="BO100:BX100"/>
    <mergeCell ref="BO92:BX92"/>
    <mergeCell ref="BE91:BF91"/>
    <mergeCell ref="AV85:AW85"/>
    <mergeCell ref="B100:P100"/>
    <mergeCell ref="B101:P101"/>
    <mergeCell ref="Q101:Z101"/>
    <mergeCell ref="AA101:AJ101"/>
    <mergeCell ref="AK101:AT101"/>
    <mergeCell ref="AU101:BD101"/>
    <mergeCell ref="BU89:BX89"/>
    <mergeCell ref="BK90:BN90"/>
    <mergeCell ref="BO90:BP90"/>
    <mergeCell ref="BO91:BP91"/>
    <mergeCell ref="BA89:BD89"/>
    <mergeCell ref="AU89:AV89"/>
    <mergeCell ref="G92:P93"/>
    <mergeCell ref="AU87:AV87"/>
    <mergeCell ref="AU84:AV84"/>
    <mergeCell ref="AU92:BD92"/>
    <mergeCell ref="AA92:AJ92"/>
    <mergeCell ref="AK92:AT92"/>
    <mergeCell ref="Q92:Z92"/>
    <mergeCell ref="BA91:BD91"/>
    <mergeCell ref="W91:Z91"/>
    <mergeCell ref="AA91:AB91"/>
    <mergeCell ref="B99:P99"/>
    <mergeCell ref="Q99:Z99"/>
    <mergeCell ref="AA99:AJ99"/>
    <mergeCell ref="AK99:AT99"/>
    <mergeCell ref="BO99:BX99"/>
    <mergeCell ref="BY99:CH99"/>
    <mergeCell ref="BE99:BN99"/>
    <mergeCell ref="CS98:CU101"/>
    <mergeCell ref="CI99:CR99"/>
    <mergeCell ref="CI100:CR100"/>
    <mergeCell ref="CI101:CR101"/>
    <mergeCell ref="Q100:Z100"/>
    <mergeCell ref="AA100:AJ100"/>
    <mergeCell ref="AK100:AT100"/>
    <mergeCell ref="AU100:BD100"/>
    <mergeCell ref="BY100:CH100"/>
    <mergeCell ref="BE100:BN100"/>
    <mergeCell ref="AU98:BD98"/>
    <mergeCell ref="BE98:BN98"/>
    <mergeCell ref="BO98:BX98"/>
    <mergeCell ref="BY98:CH98"/>
    <mergeCell ref="AU99:BD99"/>
    <mergeCell ref="CI98:CR98"/>
    <mergeCell ref="AU95:BD95"/>
    <mergeCell ref="BE95:BN95"/>
    <mergeCell ref="BO95:BX95"/>
    <mergeCell ref="BY95:CH95"/>
    <mergeCell ref="CI95:CR95"/>
    <mergeCell ref="A98:A101"/>
    <mergeCell ref="B98:P98"/>
    <mergeCell ref="Q98:Z98"/>
    <mergeCell ref="AA98:AJ98"/>
    <mergeCell ref="AK98:AT98"/>
    <mergeCell ref="B93:F93"/>
    <mergeCell ref="Q93:Z93"/>
    <mergeCell ref="AU93:BD93"/>
    <mergeCell ref="B95:F95"/>
    <mergeCell ref="Q95:Z95"/>
    <mergeCell ref="AA95:AJ95"/>
    <mergeCell ref="AK95:AT95"/>
    <mergeCell ref="G94:P95"/>
    <mergeCell ref="B94:F94"/>
    <mergeCell ref="Q94:Z94"/>
    <mergeCell ref="AK93:AT93"/>
    <mergeCell ref="AU94:BD94"/>
    <mergeCell ref="BO93:BX93"/>
    <mergeCell ref="BY94:CH94"/>
    <mergeCell ref="CI94:CR94"/>
    <mergeCell ref="BY92:CH92"/>
    <mergeCell ref="CI92:CR92"/>
    <mergeCell ref="BY93:CH93"/>
    <mergeCell ref="CI93:CR93"/>
    <mergeCell ref="BE92:BN92"/>
    <mergeCell ref="AG91:AJ91"/>
    <mergeCell ref="AK91:AL91"/>
    <mergeCell ref="AQ91:AT91"/>
    <mergeCell ref="AU91:AV91"/>
    <mergeCell ref="BO94:BX94"/>
    <mergeCell ref="BE94:BN94"/>
    <mergeCell ref="BE93:BN93"/>
    <mergeCell ref="AA94:AJ94"/>
    <mergeCell ref="AK94:AT94"/>
    <mergeCell ref="AA93:AJ93"/>
    <mergeCell ref="B92:F92"/>
    <mergeCell ref="AQ90:AT90"/>
    <mergeCell ref="AU90:AV90"/>
    <mergeCell ref="CO90:CR90"/>
    <mergeCell ref="CE90:CH90"/>
    <mergeCell ref="BK91:BN91"/>
    <mergeCell ref="C91:F91"/>
    <mergeCell ref="L91:M91"/>
    <mergeCell ref="N91:P91"/>
    <mergeCell ref="Q91:R91"/>
    <mergeCell ref="CI90:CJ90"/>
    <mergeCell ref="BA90:BD90"/>
    <mergeCell ref="BE90:BF90"/>
    <mergeCell ref="BY90:BZ90"/>
    <mergeCell ref="CO91:CR91"/>
    <mergeCell ref="CE91:CH91"/>
    <mergeCell ref="BY91:BZ91"/>
    <mergeCell ref="BU90:BX90"/>
    <mergeCell ref="CI91:CJ91"/>
    <mergeCell ref="BU91:BX91"/>
    <mergeCell ref="W90:Z90"/>
    <mergeCell ref="AA90:AB90"/>
    <mergeCell ref="AG90:AJ90"/>
    <mergeCell ref="AK90:AL90"/>
    <mergeCell ref="BK89:BN89"/>
    <mergeCell ref="BO89:BP89"/>
    <mergeCell ref="BE89:BF89"/>
    <mergeCell ref="AG89:AJ89"/>
    <mergeCell ref="AK89:AL89"/>
    <mergeCell ref="AQ89:AT89"/>
    <mergeCell ref="CO89:CR89"/>
    <mergeCell ref="BY89:BZ89"/>
    <mergeCell ref="CE89:CH89"/>
    <mergeCell ref="CI89:CJ89"/>
    <mergeCell ref="C90:F90"/>
    <mergeCell ref="L90:M90"/>
    <mergeCell ref="N90:P90"/>
    <mergeCell ref="Q90:R90"/>
    <mergeCell ref="AA89:AB89"/>
    <mergeCell ref="C89:F89"/>
    <mergeCell ref="CI88:CJ88"/>
    <mergeCell ref="BA88:BD88"/>
    <mergeCell ref="BE88:BF88"/>
    <mergeCell ref="BK88:BN88"/>
    <mergeCell ref="BO88:BP88"/>
    <mergeCell ref="CO88:CR88"/>
    <mergeCell ref="CE88:CH88"/>
    <mergeCell ref="BY88:BZ88"/>
    <mergeCell ref="BU88:BX88"/>
    <mergeCell ref="L89:M89"/>
    <mergeCell ref="N89:P89"/>
    <mergeCell ref="Q89:R89"/>
    <mergeCell ref="W89:Z89"/>
    <mergeCell ref="AQ88:AT88"/>
    <mergeCell ref="AU88:AV88"/>
    <mergeCell ref="L88:M88"/>
    <mergeCell ref="N88:P88"/>
    <mergeCell ref="Q88:R88"/>
    <mergeCell ref="W88:Z88"/>
    <mergeCell ref="AA88:AB88"/>
    <mergeCell ref="AG88:AJ88"/>
    <mergeCell ref="AK88:AL88"/>
    <mergeCell ref="AP87:AT87"/>
    <mergeCell ref="C87:F87"/>
    <mergeCell ref="L87:P87"/>
    <mergeCell ref="V87:Z87"/>
    <mergeCell ref="AF87:AJ87"/>
    <mergeCell ref="CN87:CR87"/>
    <mergeCell ref="BY87:BZ87"/>
    <mergeCell ref="BE87:BF87"/>
    <mergeCell ref="BT87:BX87"/>
    <mergeCell ref="BJ87:BN87"/>
    <mergeCell ref="CI87:CJ87"/>
    <mergeCell ref="AP86:AT86"/>
    <mergeCell ref="AZ86:BD86"/>
    <mergeCell ref="AZ87:BD87"/>
    <mergeCell ref="AK87:AL87"/>
    <mergeCell ref="CD86:CH86"/>
    <mergeCell ref="BF86:BG86"/>
    <mergeCell ref="BP86:BQ86"/>
    <mergeCell ref="BT86:BX86"/>
    <mergeCell ref="AV86:AW86"/>
    <mergeCell ref="BZ86:CA86"/>
    <mergeCell ref="C85:F85"/>
    <mergeCell ref="L85:P85"/>
    <mergeCell ref="V85:Z85"/>
    <mergeCell ref="AF85:AJ85"/>
    <mergeCell ref="CN86:CR86"/>
    <mergeCell ref="BJ86:BN86"/>
    <mergeCell ref="C86:F86"/>
    <mergeCell ref="L86:P86"/>
    <mergeCell ref="V86:Z86"/>
    <mergeCell ref="AF86:AJ86"/>
    <mergeCell ref="C84:F84"/>
    <mergeCell ref="L84:P84"/>
    <mergeCell ref="V84:Z84"/>
    <mergeCell ref="AF84:AJ84"/>
    <mergeCell ref="BJ83:BN83"/>
    <mergeCell ref="CD83:CH83"/>
    <mergeCell ref="BZ83:CA83"/>
    <mergeCell ref="AP84:AT84"/>
    <mergeCell ref="AZ84:BD84"/>
    <mergeCell ref="BJ84:BN84"/>
    <mergeCell ref="BF82:BG82"/>
    <mergeCell ref="AK82:AL82"/>
    <mergeCell ref="C83:F83"/>
    <mergeCell ref="L83:P83"/>
    <mergeCell ref="V83:Z83"/>
    <mergeCell ref="AF83:AJ83"/>
    <mergeCell ref="AP83:AT83"/>
    <mergeCell ref="AZ83:BD83"/>
    <mergeCell ref="C82:F82"/>
    <mergeCell ref="B8:P8"/>
    <mergeCell ref="K5:K6"/>
    <mergeCell ref="Q5:Q6"/>
    <mergeCell ref="AF82:AJ82"/>
    <mergeCell ref="BT82:BX82"/>
    <mergeCell ref="AP82:AT82"/>
    <mergeCell ref="AZ82:BD82"/>
    <mergeCell ref="BJ82:BN82"/>
    <mergeCell ref="BP82:BQ82"/>
    <mergeCell ref="AV82:AW82"/>
    <mergeCell ref="C81:F81"/>
    <mergeCell ref="L81:P81"/>
    <mergeCell ref="V81:Z81"/>
    <mergeCell ref="L82:P82"/>
    <mergeCell ref="V82:Z82"/>
    <mergeCell ref="AP81:AT81"/>
    <mergeCell ref="AZ81:BD81"/>
    <mergeCell ref="AV81:AW81"/>
    <mergeCell ref="AF81:AJ81"/>
    <mergeCell ref="AK81:AL81"/>
    <mergeCell ref="AM5:AM6"/>
    <mergeCell ref="AN5:AN6"/>
    <mergeCell ref="AT5:AT6"/>
    <mergeCell ref="BO5:BO6"/>
    <mergeCell ref="BN5:BN6"/>
    <mergeCell ref="BP5:BP6"/>
    <mergeCell ref="BR5:BR6"/>
    <mergeCell ref="BE5:BE6"/>
    <mergeCell ref="CR5:CR6"/>
    <mergeCell ref="CJ5:CJ6"/>
    <mergeCell ref="CK5:CK6"/>
    <mergeCell ref="CL5:CL6"/>
    <mergeCell ref="CH5:CH6"/>
    <mergeCell ref="BQ5:BQ6"/>
    <mergeCell ref="CB5:CB6"/>
    <mergeCell ref="BZ5:BZ6"/>
    <mergeCell ref="CA5:CA6"/>
    <mergeCell ref="CC5:CG5"/>
    <mergeCell ref="CM5:CQ5"/>
    <mergeCell ref="BS5:BW5"/>
    <mergeCell ref="AV5:AV6"/>
    <mergeCell ref="AU5:AU6"/>
    <mergeCell ref="CT5:CT6"/>
    <mergeCell ref="CU5:CU6"/>
    <mergeCell ref="BF5:BF6"/>
    <mergeCell ref="BG5:BG6"/>
    <mergeCell ref="BH5:BH6"/>
    <mergeCell ref="CI5:CI6"/>
    <mergeCell ref="BX5:BX6"/>
    <mergeCell ref="BY5:BY6"/>
    <mergeCell ref="AA5:AA6"/>
    <mergeCell ref="AK5:AK6"/>
    <mergeCell ref="BE3:BN3"/>
    <mergeCell ref="AO5:AS5"/>
    <mergeCell ref="AY5:BC5"/>
    <mergeCell ref="BI5:BM5"/>
    <mergeCell ref="BD5:BD6"/>
    <mergeCell ref="AW5:AW6"/>
    <mergeCell ref="AX5:AX6"/>
    <mergeCell ref="AU3:BD3"/>
    <mergeCell ref="S5:S6"/>
    <mergeCell ref="R5:R6"/>
    <mergeCell ref="P3:P6"/>
    <mergeCell ref="AK3:AT3"/>
    <mergeCell ref="AA3:AJ3"/>
    <mergeCell ref="AC5:AC6"/>
    <mergeCell ref="AD5:AD6"/>
    <mergeCell ref="AL5:AL6"/>
    <mergeCell ref="AJ4:AJ6"/>
    <mergeCell ref="AB5:AB6"/>
    <mergeCell ref="J4:J6"/>
    <mergeCell ref="L5:L6"/>
    <mergeCell ref="M5:M6"/>
    <mergeCell ref="N5:N6"/>
    <mergeCell ref="K4:O4"/>
    <mergeCell ref="O5:O6"/>
    <mergeCell ref="CI3:CR3"/>
    <mergeCell ref="Q1:CR1"/>
    <mergeCell ref="CS1:CS6"/>
    <mergeCell ref="G3:G6"/>
    <mergeCell ref="H3:H6"/>
    <mergeCell ref="BO3:BX3"/>
    <mergeCell ref="BY3:CH3"/>
    <mergeCell ref="I3:I6"/>
    <mergeCell ref="J3:O3"/>
    <mergeCell ref="T5:T6"/>
    <mergeCell ref="G1:P2"/>
    <mergeCell ref="CT1:CU4"/>
    <mergeCell ref="Q2:AJ2"/>
    <mergeCell ref="AK2:BD2"/>
    <mergeCell ref="BE2:BX2"/>
    <mergeCell ref="BY2:CR2"/>
    <mergeCell ref="Z4:Z6"/>
    <mergeCell ref="Q3:Z3"/>
    <mergeCell ref="U5:Y5"/>
    <mergeCell ref="AE5:AI5"/>
    <mergeCell ref="A1:A6"/>
    <mergeCell ref="B1:B6"/>
    <mergeCell ref="C1:F2"/>
    <mergeCell ref="C3:C6"/>
    <mergeCell ref="D3:D6"/>
    <mergeCell ref="E3:E6"/>
    <mergeCell ref="F3:F6"/>
    <mergeCell ref="BF81:BG81"/>
    <mergeCell ref="CD84:CH84"/>
    <mergeCell ref="BT84:BX84"/>
    <mergeCell ref="BT83:BX83"/>
    <mergeCell ref="BP83:BQ83"/>
    <mergeCell ref="BZ82:CA82"/>
    <mergeCell ref="BJ81:BN81"/>
    <mergeCell ref="BT81:BX81"/>
    <mergeCell ref="BZ81:CA81"/>
    <mergeCell ref="BP81:BQ81"/>
    <mergeCell ref="CN85:CR85"/>
    <mergeCell ref="CD82:CH82"/>
    <mergeCell ref="CN82:CR82"/>
    <mergeCell ref="CN83:CR83"/>
    <mergeCell ref="CD85:CH85"/>
    <mergeCell ref="CN81:CR81"/>
    <mergeCell ref="CJ81:CK81"/>
    <mergeCell ref="CN84:CR84"/>
    <mergeCell ref="CJ82:CK82"/>
    <mergeCell ref="CD81:CH81"/>
  </mergeCells>
  <phoneticPr fontId="0" type="noConversion"/>
  <pageMargins left="0.35433070866141736" right="0.27559055118110237" top="0.19685039370078741" bottom="0.27559055118110237" header="0" footer="0"/>
  <pageSetup paperSize="9" scale="59" orientation="landscape" r:id="rId1"/>
  <headerFooter alignWithMargins="0"/>
  <ignoredErrors>
    <ignoredError sqref="N12:O14 O16 N21" formula="1"/>
  </ignoredErrors>
</worksheet>
</file>

<file path=xl/worksheets/sheet4.xml><?xml version="1.0" encoding="utf-8"?>
<worksheet xmlns="http://schemas.openxmlformats.org/spreadsheetml/2006/main" xmlns:r="http://schemas.openxmlformats.org/officeDocument/2006/relationships">
  <sheetPr>
    <outlinePr summaryRight="0"/>
  </sheetPr>
  <dimension ref="A1:C37"/>
  <sheetViews>
    <sheetView showGridLines="0" workbookViewId="0">
      <selection activeCell="F13" sqref="F13"/>
    </sheetView>
  </sheetViews>
  <sheetFormatPr defaultColWidth="14.6640625" defaultRowHeight="14.25" customHeight="1"/>
  <cols>
    <col min="1" max="1" width="3.33203125" style="1" customWidth="1"/>
    <col min="2" max="2" width="7.5" style="1" customWidth="1"/>
    <col min="3" max="3" width="148.33203125" style="1" customWidth="1"/>
    <col min="4" max="16384" width="14.6640625" style="1"/>
  </cols>
  <sheetData>
    <row r="1" spans="1:3" ht="14.25" customHeight="1">
      <c r="A1" s="28"/>
      <c r="B1" s="24" t="s">
        <v>348</v>
      </c>
      <c r="C1" s="25" t="s">
        <v>504</v>
      </c>
    </row>
    <row r="2" spans="1:3" ht="20.25" customHeight="1">
      <c r="A2" s="28"/>
      <c r="B2" s="23" t="s">
        <v>9</v>
      </c>
      <c r="C2" s="23" t="s">
        <v>10</v>
      </c>
    </row>
    <row r="3" spans="1:3" ht="14.25" customHeight="1">
      <c r="A3" s="28"/>
      <c r="B3" s="24" t="s">
        <v>348</v>
      </c>
      <c r="C3" s="25" t="s">
        <v>345</v>
      </c>
    </row>
    <row r="4" spans="1:3" ht="11.25">
      <c r="A4" s="28"/>
      <c r="B4" s="24" t="s">
        <v>349</v>
      </c>
      <c r="C4" s="26" t="s">
        <v>447</v>
      </c>
    </row>
    <row r="5" spans="1:3" ht="11.25">
      <c r="A5" s="28"/>
      <c r="B5" s="24" t="s">
        <v>350</v>
      </c>
      <c r="C5" s="26" t="s">
        <v>346</v>
      </c>
    </row>
    <row r="6" spans="1:3" ht="11.25">
      <c r="A6" s="28"/>
      <c r="B6" s="24" t="s">
        <v>351</v>
      </c>
      <c r="C6" s="26" t="s">
        <v>406</v>
      </c>
    </row>
    <row r="7" spans="1:3" ht="11.25">
      <c r="A7" s="28"/>
      <c r="B7" s="24" t="s">
        <v>352</v>
      </c>
      <c r="C7" s="26" t="s">
        <v>407</v>
      </c>
    </row>
    <row r="8" spans="1:3" ht="11.25">
      <c r="A8" s="28"/>
      <c r="B8" s="24" t="s">
        <v>353</v>
      </c>
      <c r="C8" s="26" t="s">
        <v>408</v>
      </c>
    </row>
    <row r="9" spans="1:3" ht="11.25">
      <c r="A9" s="28"/>
      <c r="B9" s="24" t="s">
        <v>354</v>
      </c>
      <c r="C9" s="26" t="s">
        <v>409</v>
      </c>
    </row>
    <row r="10" spans="1:3" ht="11.25">
      <c r="A10" s="28"/>
      <c r="B10" s="24" t="s">
        <v>412</v>
      </c>
      <c r="C10" s="26" t="s">
        <v>410</v>
      </c>
    </row>
    <row r="11" spans="1:3" ht="11.25">
      <c r="A11" s="28"/>
      <c r="B11" s="24" t="s">
        <v>413</v>
      </c>
      <c r="C11" s="26"/>
    </row>
    <row r="12" spans="1:3" ht="11.25">
      <c r="A12" s="28"/>
      <c r="B12" s="24" t="s">
        <v>414</v>
      </c>
      <c r="C12" s="26"/>
    </row>
    <row r="13" spans="1:3" ht="14.25" customHeight="1">
      <c r="A13" s="28"/>
      <c r="B13" s="24" t="s">
        <v>347</v>
      </c>
      <c r="C13" s="25" t="s">
        <v>411</v>
      </c>
    </row>
    <row r="14" spans="1:3" ht="14.25" customHeight="1">
      <c r="A14" s="28"/>
      <c r="B14" s="24" t="s">
        <v>355</v>
      </c>
      <c r="C14" s="27" t="s">
        <v>418</v>
      </c>
    </row>
    <row r="15" spans="1:3" ht="11.25">
      <c r="A15" s="28"/>
      <c r="B15" s="24" t="s">
        <v>356</v>
      </c>
      <c r="C15" s="27" t="s">
        <v>449</v>
      </c>
    </row>
    <row r="16" spans="1:3" ht="14.25" customHeight="1">
      <c r="A16" s="28"/>
      <c r="B16" s="24" t="s">
        <v>358</v>
      </c>
      <c r="C16" s="26" t="s">
        <v>415</v>
      </c>
    </row>
    <row r="17" spans="1:3" ht="14.25" customHeight="1">
      <c r="A17" s="28"/>
      <c r="B17" s="24" t="s">
        <v>359</v>
      </c>
      <c r="C17" s="26" t="s">
        <v>416</v>
      </c>
    </row>
    <row r="18" spans="1:3" ht="14.25" customHeight="1">
      <c r="A18" s="28"/>
      <c r="B18" s="24" t="s">
        <v>360</v>
      </c>
      <c r="C18" s="26" t="s">
        <v>417</v>
      </c>
    </row>
    <row r="19" spans="1:3" ht="11.25">
      <c r="A19" s="28"/>
      <c r="B19" s="24" t="s">
        <v>361</v>
      </c>
      <c r="C19" s="26" t="s">
        <v>450</v>
      </c>
    </row>
    <row r="20" spans="1:3" ht="11.25">
      <c r="A20" s="28"/>
      <c r="B20" s="24" t="s">
        <v>453</v>
      </c>
      <c r="C20" s="26" t="s">
        <v>451</v>
      </c>
    </row>
    <row r="21" spans="1:3" ht="11.25">
      <c r="A21" s="28"/>
      <c r="B21" s="24" t="s">
        <v>454</v>
      </c>
      <c r="C21" s="26" t="s">
        <v>452</v>
      </c>
    </row>
    <row r="22" spans="1:3" ht="14.25" customHeight="1">
      <c r="A22" s="28"/>
      <c r="B22" s="24" t="s">
        <v>455</v>
      </c>
      <c r="C22" s="26" t="s">
        <v>448</v>
      </c>
    </row>
    <row r="23" spans="1:3" ht="14.25" customHeight="1">
      <c r="A23" s="28"/>
      <c r="B23" s="24"/>
      <c r="C23" s="25" t="s">
        <v>357</v>
      </c>
    </row>
    <row r="24" spans="1:3" ht="14.25" customHeight="1">
      <c r="A24" s="28"/>
      <c r="B24" s="24" t="s">
        <v>456</v>
      </c>
      <c r="C24" s="26" t="s">
        <v>457</v>
      </c>
    </row>
    <row r="25" spans="1:3" ht="14.25" customHeight="1">
      <c r="A25" s="28"/>
      <c r="B25" s="24" t="s">
        <v>364</v>
      </c>
      <c r="C25" s="26" t="s">
        <v>362</v>
      </c>
    </row>
    <row r="26" spans="1:3" ht="14.25" customHeight="1">
      <c r="A26" s="28"/>
      <c r="B26" s="24" t="s">
        <v>365</v>
      </c>
      <c r="C26" s="26" t="s">
        <v>371</v>
      </c>
    </row>
    <row r="27" spans="1:3" ht="14.25" customHeight="1">
      <c r="A27" s="28"/>
      <c r="B27" s="24" t="s">
        <v>366</v>
      </c>
      <c r="C27" s="25" t="s">
        <v>363</v>
      </c>
    </row>
    <row r="28" spans="1:3" ht="14.25" customHeight="1">
      <c r="A28" s="28"/>
      <c r="B28" s="24" t="s">
        <v>367</v>
      </c>
      <c r="C28" s="26" t="s">
        <v>369</v>
      </c>
    </row>
    <row r="29" spans="1:3" ht="14.25" customHeight="1">
      <c r="A29" s="28"/>
      <c r="B29" s="24" t="s">
        <v>368</v>
      </c>
      <c r="C29" s="26" t="s">
        <v>370</v>
      </c>
    </row>
    <row r="30" spans="1:3" ht="14.25" customHeight="1">
      <c r="A30" s="28"/>
      <c r="B30" s="24" t="s">
        <v>373</v>
      </c>
      <c r="C30" s="26" t="s">
        <v>372</v>
      </c>
    </row>
    <row r="37" spans="3:3" ht="11.25">
      <c r="C37" s="22"/>
    </row>
  </sheetData>
  <phoneticPr fontId="3" type="noConversion"/>
  <pageMargins left="0.74803149606299213" right="0.74803149606299213" top="0.98425196850393704" bottom="0.98425196850393704" header="0" footer="0"/>
  <pageSetup paperSize="9"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B320"/>
  <sheetViews>
    <sheetView showGridLines="0" topLeftCell="A69" workbookViewId="0">
      <selection activeCell="D9" sqref="D9"/>
    </sheetView>
  </sheetViews>
  <sheetFormatPr defaultColWidth="14.6640625" defaultRowHeight="14.25" customHeight="1"/>
  <cols>
    <col min="1" max="1" width="3.33203125" style="38" customWidth="1"/>
    <col min="2" max="2" width="157.5" style="33" customWidth="1"/>
    <col min="3" max="16384" width="14.6640625" style="33"/>
  </cols>
  <sheetData>
    <row r="1" spans="1:2" ht="21.75" customHeight="1">
      <c r="A1" s="39"/>
      <c r="B1" s="31" t="s">
        <v>7</v>
      </c>
    </row>
    <row r="2" spans="1:2" ht="12.75">
      <c r="A2" s="399">
        <v>1</v>
      </c>
      <c r="B2" s="34" t="s">
        <v>458</v>
      </c>
    </row>
    <row r="3" spans="1:2" ht="12.75">
      <c r="A3" s="400"/>
      <c r="B3" s="35" t="s">
        <v>374</v>
      </c>
    </row>
    <row r="4" spans="1:2" ht="25.5">
      <c r="A4" s="400"/>
      <c r="B4" s="35" t="s">
        <v>464</v>
      </c>
    </row>
    <row r="5" spans="1:2" ht="25.5">
      <c r="A5" s="400"/>
      <c r="B5" s="35" t="s">
        <v>375</v>
      </c>
    </row>
    <row r="6" spans="1:2" ht="25.5">
      <c r="A6" s="400"/>
      <c r="B6" s="35" t="s">
        <v>376</v>
      </c>
    </row>
    <row r="7" spans="1:2" ht="25.5">
      <c r="A7" s="400"/>
      <c r="B7" s="35" t="s">
        <v>419</v>
      </c>
    </row>
    <row r="8" spans="1:2" ht="12.75">
      <c r="A8" s="36">
        <v>2</v>
      </c>
      <c r="B8" s="29" t="s">
        <v>377</v>
      </c>
    </row>
    <row r="9" spans="1:2" ht="38.25">
      <c r="A9" s="36">
        <v>3</v>
      </c>
      <c r="B9" s="29" t="s">
        <v>429</v>
      </c>
    </row>
    <row r="10" spans="1:2" ht="25.5">
      <c r="A10" s="36">
        <v>4</v>
      </c>
      <c r="B10" s="29" t="s">
        <v>378</v>
      </c>
    </row>
    <row r="11" spans="1:2" ht="12.75">
      <c r="A11" s="36">
        <v>5</v>
      </c>
      <c r="B11" s="29" t="s">
        <v>379</v>
      </c>
    </row>
    <row r="12" spans="1:2" s="38" customFormat="1" ht="25.5">
      <c r="A12" s="36">
        <v>6</v>
      </c>
      <c r="B12" s="29" t="s">
        <v>497</v>
      </c>
    </row>
    <row r="13" spans="1:2" ht="76.5">
      <c r="A13" s="36">
        <v>7</v>
      </c>
      <c r="B13" s="30" t="s">
        <v>465</v>
      </c>
    </row>
    <row r="14" spans="1:2" ht="40.5" customHeight="1">
      <c r="A14" s="36">
        <v>8</v>
      </c>
      <c r="B14" s="29" t="s">
        <v>472</v>
      </c>
    </row>
    <row r="15" spans="1:2" ht="25.5">
      <c r="A15" s="36">
        <v>9</v>
      </c>
      <c r="B15" s="29" t="s">
        <v>424</v>
      </c>
    </row>
    <row r="16" spans="1:2" ht="38.25">
      <c r="A16" s="36">
        <v>10</v>
      </c>
      <c r="B16" s="29" t="s">
        <v>420</v>
      </c>
    </row>
    <row r="17" spans="1:2" ht="63.75">
      <c r="A17" s="36">
        <v>11</v>
      </c>
      <c r="B17" s="29" t="s">
        <v>0</v>
      </c>
    </row>
    <row r="18" spans="1:2" ht="12.75">
      <c r="A18" s="36">
        <v>12</v>
      </c>
      <c r="B18" s="29" t="s">
        <v>421</v>
      </c>
    </row>
    <row r="19" spans="1:2" ht="76.5">
      <c r="A19" s="36">
        <v>13</v>
      </c>
      <c r="B19" s="29" t="s">
        <v>1</v>
      </c>
    </row>
    <row r="20" spans="1:2" ht="25.5">
      <c r="A20" s="36">
        <v>14</v>
      </c>
      <c r="B20" s="29" t="s">
        <v>4</v>
      </c>
    </row>
    <row r="21" spans="1:2" ht="12.75">
      <c r="A21" s="36">
        <v>15</v>
      </c>
      <c r="B21" s="29" t="s">
        <v>5</v>
      </c>
    </row>
    <row r="22" spans="1:2" ht="25.5">
      <c r="A22" s="36">
        <v>16</v>
      </c>
      <c r="B22" s="29" t="s">
        <v>422</v>
      </c>
    </row>
    <row r="23" spans="1:2" ht="25.5">
      <c r="A23" s="36">
        <v>17</v>
      </c>
      <c r="B23" s="29" t="s">
        <v>8</v>
      </c>
    </row>
    <row r="24" spans="1:2" s="38" customFormat="1" ht="38.25">
      <c r="A24" s="36">
        <v>18</v>
      </c>
      <c r="B24" s="29" t="s">
        <v>495</v>
      </c>
    </row>
    <row r="25" spans="1:2" ht="51">
      <c r="A25" s="36">
        <v>19</v>
      </c>
      <c r="B25" s="29" t="s">
        <v>423</v>
      </c>
    </row>
    <row r="26" spans="1:2" ht="25.5">
      <c r="A26" s="36">
        <v>20</v>
      </c>
      <c r="B26" s="29" t="s">
        <v>2</v>
      </c>
    </row>
    <row r="27" spans="1:2" ht="25.5">
      <c r="A27" s="36">
        <v>21</v>
      </c>
      <c r="B27" s="29" t="s">
        <v>6</v>
      </c>
    </row>
    <row r="28" spans="1:2" ht="38.25">
      <c r="A28" s="36">
        <v>22</v>
      </c>
      <c r="B28" s="29" t="s">
        <v>459</v>
      </c>
    </row>
    <row r="29" spans="1:2" ht="25.5">
      <c r="A29" s="36">
        <v>23</v>
      </c>
      <c r="B29" s="29" t="s">
        <v>471</v>
      </c>
    </row>
    <row r="30" spans="1:2" ht="25.5">
      <c r="A30" s="36">
        <v>24</v>
      </c>
      <c r="B30" s="29" t="s">
        <v>3</v>
      </c>
    </row>
    <row r="31" spans="1:2" ht="38.25">
      <c r="A31" s="36">
        <v>25</v>
      </c>
      <c r="B31" s="29" t="s">
        <v>496</v>
      </c>
    </row>
    <row r="32" spans="1:2" ht="25.5">
      <c r="A32" s="36">
        <v>26</v>
      </c>
      <c r="B32" s="29" t="s">
        <v>460</v>
      </c>
    </row>
    <row r="33" spans="1:2" ht="14.25" customHeight="1">
      <c r="A33" s="37"/>
      <c r="B33" s="32"/>
    </row>
    <row r="34" spans="1:2" ht="14.25" customHeight="1">
      <c r="A34" s="37"/>
      <c r="B34" s="32"/>
    </row>
    <row r="35" spans="1:2" ht="14.25" customHeight="1">
      <c r="A35" s="37"/>
      <c r="B35" s="32"/>
    </row>
    <row r="36" spans="1:2" ht="14.25" customHeight="1">
      <c r="A36" s="37"/>
      <c r="B36" s="32" t="s">
        <v>473</v>
      </c>
    </row>
    <row r="37" spans="1:2" ht="14.25" customHeight="1">
      <c r="A37" s="37"/>
      <c r="B37" s="32"/>
    </row>
    <row r="38" spans="1:2" ht="14.25" customHeight="1">
      <c r="A38" s="37"/>
      <c r="B38" s="32"/>
    </row>
    <row r="39" spans="1:2" ht="14.25" customHeight="1">
      <c r="A39" s="37"/>
      <c r="B39" s="32"/>
    </row>
    <row r="40" spans="1:2" ht="14.25" customHeight="1">
      <c r="A40" s="37"/>
      <c r="B40" s="32"/>
    </row>
    <row r="41" spans="1:2" ht="14.25" customHeight="1">
      <c r="A41" s="37"/>
      <c r="B41" s="32"/>
    </row>
    <row r="42" spans="1:2" ht="14.25" customHeight="1">
      <c r="A42" s="37"/>
      <c r="B42" s="32"/>
    </row>
    <row r="43" spans="1:2" ht="14.25" customHeight="1">
      <c r="A43" s="37"/>
      <c r="B43" s="32"/>
    </row>
    <row r="44" spans="1:2" ht="14.25" customHeight="1">
      <c r="A44" s="37"/>
      <c r="B44" s="32"/>
    </row>
    <row r="45" spans="1:2" ht="14.25" customHeight="1">
      <c r="A45" s="37"/>
      <c r="B45" s="32"/>
    </row>
    <row r="46" spans="1:2" ht="14.25" customHeight="1">
      <c r="A46" s="37"/>
      <c r="B46" s="32"/>
    </row>
    <row r="47" spans="1:2" ht="14.25" customHeight="1">
      <c r="A47" s="37"/>
      <c r="B47" s="32"/>
    </row>
    <row r="48" spans="1:2" ht="14.25" customHeight="1">
      <c r="A48" s="37"/>
      <c r="B48" s="32"/>
    </row>
    <row r="49" spans="1:2" ht="14.25" customHeight="1">
      <c r="A49" s="37"/>
      <c r="B49" s="32"/>
    </row>
    <row r="50" spans="1:2" ht="14.25" customHeight="1">
      <c r="A50" s="37"/>
      <c r="B50" s="32"/>
    </row>
    <row r="51" spans="1:2" ht="14.25" customHeight="1">
      <c r="A51" s="37"/>
      <c r="B51" s="32"/>
    </row>
    <row r="52" spans="1:2" ht="14.25" customHeight="1">
      <c r="A52" s="37"/>
      <c r="B52" s="32"/>
    </row>
    <row r="53" spans="1:2" ht="14.25" customHeight="1">
      <c r="A53" s="37"/>
      <c r="B53" s="32"/>
    </row>
    <row r="54" spans="1:2" ht="14.25" customHeight="1">
      <c r="A54" s="37"/>
      <c r="B54" s="32"/>
    </row>
    <row r="55" spans="1:2" ht="14.25" customHeight="1">
      <c r="A55" s="37"/>
      <c r="B55" s="32"/>
    </row>
    <row r="56" spans="1:2" ht="14.25" customHeight="1">
      <c r="A56" s="37"/>
      <c r="B56" s="32"/>
    </row>
    <row r="57" spans="1:2" ht="14.25" customHeight="1">
      <c r="A57" s="37"/>
      <c r="B57" s="32"/>
    </row>
    <row r="58" spans="1:2" ht="14.25" customHeight="1">
      <c r="A58" s="37"/>
      <c r="B58" s="32"/>
    </row>
    <row r="59" spans="1:2" ht="14.25" customHeight="1">
      <c r="A59" s="37"/>
      <c r="B59" s="32"/>
    </row>
    <row r="60" spans="1:2" ht="14.25" customHeight="1">
      <c r="A60" s="37"/>
      <c r="B60" s="32"/>
    </row>
    <row r="61" spans="1:2" ht="14.25" customHeight="1">
      <c r="A61" s="37"/>
      <c r="B61" s="32"/>
    </row>
    <row r="62" spans="1:2" ht="14.25" customHeight="1">
      <c r="A62" s="37"/>
      <c r="B62" s="32"/>
    </row>
    <row r="63" spans="1:2" ht="14.25" customHeight="1">
      <c r="A63" s="37"/>
      <c r="B63" s="32"/>
    </row>
    <row r="64" spans="1:2" ht="14.25" customHeight="1">
      <c r="A64" s="37"/>
      <c r="B64" s="32"/>
    </row>
    <row r="65" spans="1:2" ht="14.25" customHeight="1">
      <c r="A65" s="37"/>
      <c r="B65" s="32"/>
    </row>
    <row r="66" spans="1:2" ht="14.25" customHeight="1">
      <c r="A66" s="37"/>
      <c r="B66" s="32"/>
    </row>
    <row r="67" spans="1:2" ht="14.25" customHeight="1">
      <c r="A67" s="37"/>
      <c r="B67" s="32"/>
    </row>
    <row r="68" spans="1:2" ht="14.25" customHeight="1">
      <c r="A68" s="37"/>
      <c r="B68" s="32"/>
    </row>
    <row r="69" spans="1:2" ht="14.25" customHeight="1">
      <c r="A69" s="37"/>
      <c r="B69" s="32"/>
    </row>
    <row r="70" spans="1:2" ht="14.25" customHeight="1">
      <c r="A70" s="37"/>
      <c r="B70" s="32"/>
    </row>
    <row r="71" spans="1:2" ht="14.25" customHeight="1">
      <c r="A71" s="37"/>
      <c r="B71" s="32"/>
    </row>
    <row r="72" spans="1:2" ht="14.25" customHeight="1">
      <c r="A72" s="37"/>
      <c r="B72" s="32"/>
    </row>
    <row r="73" spans="1:2" ht="14.25" customHeight="1">
      <c r="A73" s="37"/>
      <c r="B73" s="32"/>
    </row>
    <row r="74" spans="1:2" ht="14.25" customHeight="1">
      <c r="A74" s="37"/>
      <c r="B74" s="32"/>
    </row>
    <row r="75" spans="1:2" ht="14.25" customHeight="1">
      <c r="A75" s="37"/>
      <c r="B75" s="32"/>
    </row>
    <row r="76" spans="1:2" ht="14.25" customHeight="1">
      <c r="A76" s="37"/>
      <c r="B76" s="32"/>
    </row>
    <row r="77" spans="1:2" ht="14.25" customHeight="1">
      <c r="A77" s="37"/>
      <c r="B77" s="32"/>
    </row>
    <row r="78" spans="1:2" ht="14.25" customHeight="1">
      <c r="A78" s="37"/>
      <c r="B78" s="32"/>
    </row>
    <row r="79" spans="1:2" ht="14.25" customHeight="1">
      <c r="A79" s="37"/>
      <c r="B79" s="32"/>
    </row>
    <row r="80" spans="1:2" ht="14.25" customHeight="1">
      <c r="A80" s="37"/>
      <c r="B80" s="32"/>
    </row>
    <row r="81" spans="1:2" ht="14.25" customHeight="1">
      <c r="A81" s="37"/>
      <c r="B81" s="32"/>
    </row>
    <row r="82" spans="1:2" ht="14.25" customHeight="1">
      <c r="A82" s="37"/>
      <c r="B82" s="32"/>
    </row>
    <row r="83" spans="1:2" ht="14.25" customHeight="1">
      <c r="A83" s="37"/>
      <c r="B83" s="32"/>
    </row>
    <row r="84" spans="1:2" ht="14.25" customHeight="1">
      <c r="A84" s="37"/>
      <c r="B84" s="32"/>
    </row>
    <row r="85" spans="1:2" ht="14.25" customHeight="1">
      <c r="A85" s="37"/>
      <c r="B85" s="32"/>
    </row>
    <row r="86" spans="1:2" ht="14.25" customHeight="1">
      <c r="A86" s="37"/>
      <c r="B86" s="32"/>
    </row>
    <row r="87" spans="1:2" ht="14.25" customHeight="1">
      <c r="A87" s="37"/>
      <c r="B87" s="32"/>
    </row>
    <row r="88" spans="1:2" ht="14.25" customHeight="1">
      <c r="A88" s="37"/>
      <c r="B88" s="32"/>
    </row>
    <row r="89" spans="1:2" ht="14.25" customHeight="1">
      <c r="A89" s="37"/>
      <c r="B89" s="32"/>
    </row>
    <row r="90" spans="1:2" ht="14.25" customHeight="1">
      <c r="A90" s="37"/>
      <c r="B90" s="32"/>
    </row>
    <row r="91" spans="1:2" ht="14.25" customHeight="1">
      <c r="A91" s="37"/>
      <c r="B91" s="32"/>
    </row>
    <row r="92" spans="1:2" ht="14.25" customHeight="1">
      <c r="A92" s="37"/>
      <c r="B92" s="32"/>
    </row>
    <row r="93" spans="1:2" ht="14.25" customHeight="1">
      <c r="A93" s="37"/>
      <c r="B93" s="32"/>
    </row>
    <row r="94" spans="1:2" ht="14.25" customHeight="1">
      <c r="A94" s="37"/>
      <c r="B94" s="32"/>
    </row>
    <row r="95" spans="1:2" ht="14.25" customHeight="1">
      <c r="A95" s="37"/>
      <c r="B95" s="32"/>
    </row>
    <row r="96" spans="1:2" ht="14.25" customHeight="1">
      <c r="A96" s="37"/>
      <c r="B96" s="32"/>
    </row>
    <row r="97" spans="1:2" ht="14.25" customHeight="1">
      <c r="A97" s="37"/>
      <c r="B97" s="32"/>
    </row>
    <row r="98" spans="1:2" ht="14.25" customHeight="1">
      <c r="A98" s="37"/>
      <c r="B98" s="32"/>
    </row>
    <row r="99" spans="1:2" ht="14.25" customHeight="1">
      <c r="A99" s="37"/>
      <c r="B99" s="32"/>
    </row>
    <row r="100" spans="1:2" ht="14.25" customHeight="1">
      <c r="A100" s="37"/>
      <c r="B100" s="32"/>
    </row>
    <row r="101" spans="1:2" ht="14.25" customHeight="1">
      <c r="A101" s="37"/>
      <c r="B101" s="32"/>
    </row>
    <row r="102" spans="1:2" ht="14.25" customHeight="1">
      <c r="A102" s="37"/>
      <c r="B102" s="32"/>
    </row>
    <row r="103" spans="1:2" ht="14.25" customHeight="1">
      <c r="A103" s="37"/>
      <c r="B103" s="32"/>
    </row>
    <row r="104" spans="1:2" ht="14.25" customHeight="1">
      <c r="A104" s="37"/>
      <c r="B104" s="32"/>
    </row>
    <row r="105" spans="1:2" ht="14.25" customHeight="1">
      <c r="A105" s="37"/>
      <c r="B105" s="32"/>
    </row>
    <row r="106" spans="1:2" ht="14.25" customHeight="1">
      <c r="A106" s="37"/>
      <c r="B106" s="32"/>
    </row>
    <row r="107" spans="1:2" ht="14.25" customHeight="1">
      <c r="A107" s="37"/>
      <c r="B107" s="32"/>
    </row>
    <row r="108" spans="1:2" ht="14.25" customHeight="1">
      <c r="A108" s="37"/>
      <c r="B108" s="32"/>
    </row>
    <row r="109" spans="1:2" ht="14.25" customHeight="1">
      <c r="A109" s="37"/>
      <c r="B109" s="32"/>
    </row>
    <row r="110" spans="1:2" ht="14.25" customHeight="1">
      <c r="A110" s="37"/>
      <c r="B110" s="32"/>
    </row>
    <row r="111" spans="1:2" ht="14.25" customHeight="1">
      <c r="A111" s="37"/>
      <c r="B111" s="32"/>
    </row>
    <row r="112" spans="1:2" ht="14.25" customHeight="1">
      <c r="A112" s="37"/>
      <c r="B112" s="32"/>
    </row>
    <row r="113" spans="1:2" ht="14.25" customHeight="1">
      <c r="A113" s="37"/>
      <c r="B113" s="32"/>
    </row>
    <row r="114" spans="1:2" ht="14.25" customHeight="1">
      <c r="A114" s="37"/>
      <c r="B114" s="32"/>
    </row>
    <row r="115" spans="1:2" ht="14.25" customHeight="1">
      <c r="A115" s="37"/>
      <c r="B115" s="32"/>
    </row>
    <row r="116" spans="1:2" ht="14.25" customHeight="1">
      <c r="A116" s="37"/>
      <c r="B116" s="32"/>
    </row>
    <row r="117" spans="1:2" ht="14.25" customHeight="1">
      <c r="A117" s="37"/>
      <c r="B117" s="32"/>
    </row>
    <row r="118" spans="1:2" ht="14.25" customHeight="1">
      <c r="A118" s="37"/>
      <c r="B118" s="32"/>
    </row>
    <row r="119" spans="1:2" ht="14.25" customHeight="1">
      <c r="A119" s="37"/>
      <c r="B119" s="32"/>
    </row>
    <row r="120" spans="1:2" ht="14.25" customHeight="1">
      <c r="A120" s="37"/>
      <c r="B120" s="32"/>
    </row>
    <row r="121" spans="1:2" ht="14.25" customHeight="1">
      <c r="A121" s="37"/>
      <c r="B121" s="32"/>
    </row>
    <row r="122" spans="1:2" ht="14.25" customHeight="1">
      <c r="A122" s="37"/>
      <c r="B122" s="32"/>
    </row>
    <row r="123" spans="1:2" ht="14.25" customHeight="1">
      <c r="A123" s="37"/>
      <c r="B123" s="32"/>
    </row>
    <row r="124" spans="1:2" ht="14.25" customHeight="1">
      <c r="A124" s="37"/>
      <c r="B124" s="32"/>
    </row>
    <row r="125" spans="1:2" ht="14.25" customHeight="1">
      <c r="A125" s="37"/>
      <c r="B125" s="32"/>
    </row>
    <row r="126" spans="1:2" ht="14.25" customHeight="1">
      <c r="A126" s="37"/>
      <c r="B126" s="32"/>
    </row>
    <row r="127" spans="1:2" ht="14.25" customHeight="1">
      <c r="A127" s="37"/>
      <c r="B127" s="32"/>
    </row>
    <row r="128" spans="1:2" ht="14.25" customHeight="1">
      <c r="A128" s="37"/>
      <c r="B128" s="32"/>
    </row>
    <row r="129" spans="1:2" ht="14.25" customHeight="1">
      <c r="A129" s="37"/>
      <c r="B129" s="32"/>
    </row>
    <row r="130" spans="1:2" ht="14.25" customHeight="1">
      <c r="A130" s="37"/>
      <c r="B130" s="32"/>
    </row>
    <row r="131" spans="1:2" ht="14.25" customHeight="1">
      <c r="A131" s="37"/>
      <c r="B131" s="32"/>
    </row>
    <row r="132" spans="1:2" ht="14.25" customHeight="1">
      <c r="A132" s="37"/>
      <c r="B132" s="32"/>
    </row>
    <row r="133" spans="1:2" ht="14.25" customHeight="1">
      <c r="A133" s="37"/>
      <c r="B133" s="32"/>
    </row>
    <row r="134" spans="1:2" ht="14.25" customHeight="1">
      <c r="A134" s="37"/>
      <c r="B134" s="32"/>
    </row>
    <row r="135" spans="1:2" ht="14.25" customHeight="1">
      <c r="A135" s="37"/>
      <c r="B135" s="32"/>
    </row>
    <row r="136" spans="1:2" ht="14.25" customHeight="1">
      <c r="A136" s="37"/>
      <c r="B136" s="32"/>
    </row>
    <row r="137" spans="1:2" ht="14.25" customHeight="1">
      <c r="A137" s="37"/>
      <c r="B137" s="32"/>
    </row>
    <row r="138" spans="1:2" ht="14.25" customHeight="1">
      <c r="A138" s="37"/>
      <c r="B138" s="32"/>
    </row>
    <row r="139" spans="1:2" ht="14.25" customHeight="1">
      <c r="A139" s="37"/>
      <c r="B139" s="32"/>
    </row>
    <row r="140" spans="1:2" ht="14.25" customHeight="1">
      <c r="A140" s="37"/>
      <c r="B140" s="32"/>
    </row>
    <row r="141" spans="1:2" ht="14.25" customHeight="1">
      <c r="A141" s="37"/>
      <c r="B141" s="32"/>
    </row>
    <row r="142" spans="1:2" ht="14.25" customHeight="1">
      <c r="A142" s="37"/>
      <c r="B142" s="32"/>
    </row>
    <row r="143" spans="1:2" ht="14.25" customHeight="1">
      <c r="A143" s="37"/>
      <c r="B143" s="32"/>
    </row>
    <row r="144" spans="1:2" ht="14.25" customHeight="1">
      <c r="A144" s="37"/>
      <c r="B144" s="32"/>
    </row>
    <row r="145" spans="1:2" ht="14.25" customHeight="1">
      <c r="A145" s="37"/>
      <c r="B145" s="32"/>
    </row>
    <row r="146" spans="1:2" ht="14.25" customHeight="1">
      <c r="A146" s="37"/>
      <c r="B146" s="32"/>
    </row>
    <row r="147" spans="1:2" ht="14.25" customHeight="1">
      <c r="A147" s="37"/>
      <c r="B147" s="32"/>
    </row>
    <row r="148" spans="1:2" ht="14.25" customHeight="1">
      <c r="A148" s="37"/>
      <c r="B148" s="32"/>
    </row>
    <row r="149" spans="1:2" ht="14.25" customHeight="1">
      <c r="A149" s="37"/>
      <c r="B149" s="32"/>
    </row>
    <row r="150" spans="1:2" ht="14.25" customHeight="1">
      <c r="A150" s="37"/>
      <c r="B150" s="32"/>
    </row>
    <row r="151" spans="1:2" ht="14.25" customHeight="1">
      <c r="A151" s="37"/>
      <c r="B151" s="32"/>
    </row>
    <row r="152" spans="1:2" ht="14.25" customHeight="1">
      <c r="A152" s="37"/>
      <c r="B152" s="32"/>
    </row>
    <row r="153" spans="1:2" ht="14.25" customHeight="1">
      <c r="A153" s="37"/>
      <c r="B153" s="32"/>
    </row>
    <row r="154" spans="1:2" ht="14.25" customHeight="1">
      <c r="A154" s="37"/>
      <c r="B154" s="32"/>
    </row>
    <row r="155" spans="1:2" ht="14.25" customHeight="1">
      <c r="A155" s="37"/>
      <c r="B155" s="32"/>
    </row>
    <row r="156" spans="1:2" ht="14.25" customHeight="1">
      <c r="A156" s="37"/>
      <c r="B156" s="32"/>
    </row>
    <row r="157" spans="1:2" ht="14.25" customHeight="1">
      <c r="A157" s="37"/>
      <c r="B157" s="32"/>
    </row>
    <row r="158" spans="1:2" ht="14.25" customHeight="1">
      <c r="A158" s="37"/>
      <c r="B158" s="32"/>
    </row>
    <row r="159" spans="1:2" ht="14.25" customHeight="1">
      <c r="A159" s="37"/>
      <c r="B159" s="32"/>
    </row>
    <row r="160" spans="1:2" ht="14.25" customHeight="1">
      <c r="A160" s="37"/>
      <c r="B160" s="32"/>
    </row>
    <row r="161" spans="1:2" ht="14.25" customHeight="1">
      <c r="A161" s="37"/>
      <c r="B161" s="32"/>
    </row>
    <row r="162" spans="1:2" ht="14.25" customHeight="1">
      <c r="A162" s="37"/>
      <c r="B162" s="32"/>
    </row>
    <row r="163" spans="1:2" ht="14.25" customHeight="1">
      <c r="A163" s="37"/>
      <c r="B163" s="32"/>
    </row>
    <row r="164" spans="1:2" ht="14.25" customHeight="1">
      <c r="A164" s="37"/>
      <c r="B164" s="32"/>
    </row>
    <row r="165" spans="1:2" ht="14.25" customHeight="1">
      <c r="A165" s="37"/>
      <c r="B165" s="32"/>
    </row>
    <row r="166" spans="1:2" ht="14.25" customHeight="1">
      <c r="A166" s="37"/>
      <c r="B166" s="32"/>
    </row>
    <row r="167" spans="1:2" ht="14.25" customHeight="1">
      <c r="A167" s="37"/>
      <c r="B167" s="32"/>
    </row>
    <row r="168" spans="1:2" ht="14.25" customHeight="1">
      <c r="A168" s="37"/>
      <c r="B168" s="32"/>
    </row>
    <row r="169" spans="1:2" ht="14.25" customHeight="1">
      <c r="A169" s="37"/>
      <c r="B169" s="32"/>
    </row>
    <row r="170" spans="1:2" ht="14.25" customHeight="1">
      <c r="A170" s="37"/>
      <c r="B170" s="32"/>
    </row>
    <row r="171" spans="1:2" ht="14.25" customHeight="1">
      <c r="A171" s="37"/>
      <c r="B171" s="32"/>
    </row>
    <row r="172" spans="1:2" ht="14.25" customHeight="1">
      <c r="A172" s="37"/>
      <c r="B172" s="32"/>
    </row>
    <row r="173" spans="1:2" ht="14.25" customHeight="1">
      <c r="A173" s="37"/>
      <c r="B173" s="32"/>
    </row>
    <row r="174" spans="1:2" ht="14.25" customHeight="1">
      <c r="A174" s="37"/>
      <c r="B174" s="32"/>
    </row>
    <row r="175" spans="1:2" ht="14.25" customHeight="1">
      <c r="A175" s="37"/>
      <c r="B175" s="32"/>
    </row>
    <row r="176" spans="1:2" ht="14.25" customHeight="1">
      <c r="A176" s="37"/>
      <c r="B176" s="32"/>
    </row>
    <row r="177" spans="1:2" ht="14.25" customHeight="1">
      <c r="A177" s="37"/>
      <c r="B177" s="32"/>
    </row>
    <row r="178" spans="1:2" ht="14.25" customHeight="1">
      <c r="A178" s="37"/>
      <c r="B178" s="32"/>
    </row>
    <row r="179" spans="1:2" ht="14.25" customHeight="1">
      <c r="A179" s="37"/>
      <c r="B179" s="32"/>
    </row>
    <row r="180" spans="1:2" ht="14.25" customHeight="1">
      <c r="A180" s="37"/>
      <c r="B180" s="32"/>
    </row>
    <row r="181" spans="1:2" ht="14.25" customHeight="1">
      <c r="A181" s="37"/>
      <c r="B181" s="32"/>
    </row>
    <row r="182" spans="1:2" ht="14.25" customHeight="1">
      <c r="A182" s="37"/>
      <c r="B182" s="32"/>
    </row>
    <row r="183" spans="1:2" ht="14.25" customHeight="1">
      <c r="A183" s="37"/>
      <c r="B183" s="32"/>
    </row>
    <row r="184" spans="1:2" ht="14.25" customHeight="1">
      <c r="A184" s="37"/>
      <c r="B184" s="32"/>
    </row>
    <row r="185" spans="1:2" ht="14.25" customHeight="1">
      <c r="A185" s="37"/>
      <c r="B185" s="32"/>
    </row>
    <row r="186" spans="1:2" ht="14.25" customHeight="1">
      <c r="A186" s="37"/>
      <c r="B186" s="32"/>
    </row>
    <row r="187" spans="1:2" ht="14.25" customHeight="1">
      <c r="A187" s="37"/>
      <c r="B187" s="32"/>
    </row>
    <row r="188" spans="1:2" ht="14.25" customHeight="1">
      <c r="A188" s="37"/>
      <c r="B188" s="32"/>
    </row>
    <row r="189" spans="1:2" ht="14.25" customHeight="1">
      <c r="A189" s="37"/>
      <c r="B189" s="32"/>
    </row>
    <row r="190" spans="1:2" ht="14.25" customHeight="1">
      <c r="A190" s="37"/>
      <c r="B190" s="32"/>
    </row>
    <row r="191" spans="1:2" ht="14.25" customHeight="1">
      <c r="A191" s="37"/>
      <c r="B191" s="32"/>
    </row>
    <row r="192" spans="1:2" ht="14.25" customHeight="1">
      <c r="A192" s="37"/>
      <c r="B192" s="32"/>
    </row>
    <row r="193" spans="1:2" ht="14.25" customHeight="1">
      <c r="A193" s="37"/>
      <c r="B193" s="32"/>
    </row>
    <row r="194" spans="1:2" ht="14.25" customHeight="1">
      <c r="A194" s="37"/>
      <c r="B194" s="32"/>
    </row>
    <row r="195" spans="1:2" ht="14.25" customHeight="1">
      <c r="A195" s="37"/>
      <c r="B195" s="32"/>
    </row>
    <row r="196" spans="1:2" ht="14.25" customHeight="1">
      <c r="A196" s="37"/>
      <c r="B196" s="32"/>
    </row>
    <row r="197" spans="1:2" ht="14.25" customHeight="1">
      <c r="A197" s="37"/>
      <c r="B197" s="32"/>
    </row>
    <row r="198" spans="1:2" ht="14.25" customHeight="1">
      <c r="A198" s="37"/>
      <c r="B198" s="32"/>
    </row>
    <row r="199" spans="1:2" ht="14.25" customHeight="1">
      <c r="A199" s="37"/>
      <c r="B199" s="32"/>
    </row>
    <row r="200" spans="1:2" ht="14.25" customHeight="1">
      <c r="A200" s="37"/>
      <c r="B200" s="32"/>
    </row>
    <row r="201" spans="1:2" ht="14.25" customHeight="1">
      <c r="A201" s="37"/>
      <c r="B201" s="32"/>
    </row>
    <row r="202" spans="1:2" ht="14.25" customHeight="1">
      <c r="A202" s="37"/>
      <c r="B202" s="32"/>
    </row>
    <row r="203" spans="1:2" ht="14.25" customHeight="1">
      <c r="A203" s="37"/>
      <c r="B203" s="32"/>
    </row>
    <row r="204" spans="1:2" ht="14.25" customHeight="1">
      <c r="A204" s="37"/>
      <c r="B204" s="32"/>
    </row>
    <row r="205" spans="1:2" ht="14.25" customHeight="1">
      <c r="A205" s="37"/>
      <c r="B205" s="32"/>
    </row>
    <row r="206" spans="1:2" ht="14.25" customHeight="1">
      <c r="A206" s="37"/>
      <c r="B206" s="32"/>
    </row>
    <row r="207" spans="1:2" ht="14.25" customHeight="1">
      <c r="A207" s="37"/>
      <c r="B207" s="32"/>
    </row>
    <row r="208" spans="1:2" ht="14.25" customHeight="1">
      <c r="A208" s="37"/>
      <c r="B208" s="32"/>
    </row>
    <row r="209" spans="1:2" ht="14.25" customHeight="1">
      <c r="A209" s="37"/>
      <c r="B209" s="32"/>
    </row>
    <row r="210" spans="1:2" ht="14.25" customHeight="1">
      <c r="A210" s="37"/>
      <c r="B210" s="32"/>
    </row>
    <row r="211" spans="1:2" ht="14.25" customHeight="1">
      <c r="A211" s="37"/>
      <c r="B211" s="32"/>
    </row>
    <row r="212" spans="1:2" ht="14.25" customHeight="1">
      <c r="A212" s="37"/>
      <c r="B212" s="32"/>
    </row>
    <row r="213" spans="1:2" ht="14.25" customHeight="1">
      <c r="A213" s="37"/>
      <c r="B213" s="32"/>
    </row>
    <row r="214" spans="1:2" ht="14.25" customHeight="1">
      <c r="A214" s="37"/>
      <c r="B214" s="32"/>
    </row>
    <row r="215" spans="1:2" ht="14.25" customHeight="1">
      <c r="A215" s="37"/>
      <c r="B215" s="32"/>
    </row>
    <row r="216" spans="1:2" ht="14.25" customHeight="1">
      <c r="A216" s="37"/>
      <c r="B216" s="32"/>
    </row>
    <row r="217" spans="1:2" ht="14.25" customHeight="1">
      <c r="A217" s="37"/>
      <c r="B217" s="32"/>
    </row>
    <row r="218" spans="1:2" ht="14.25" customHeight="1">
      <c r="A218" s="37"/>
      <c r="B218" s="32"/>
    </row>
    <row r="219" spans="1:2" ht="14.25" customHeight="1">
      <c r="A219" s="37"/>
      <c r="B219" s="32"/>
    </row>
    <row r="220" spans="1:2" ht="14.25" customHeight="1">
      <c r="A220" s="37"/>
      <c r="B220" s="32"/>
    </row>
    <row r="221" spans="1:2" ht="14.25" customHeight="1">
      <c r="A221" s="37"/>
      <c r="B221" s="32"/>
    </row>
    <row r="222" spans="1:2" ht="14.25" customHeight="1">
      <c r="A222" s="37"/>
      <c r="B222" s="32"/>
    </row>
    <row r="223" spans="1:2" ht="14.25" customHeight="1">
      <c r="A223" s="37"/>
      <c r="B223" s="32"/>
    </row>
    <row r="224" spans="1:2" ht="14.25" customHeight="1">
      <c r="A224" s="37"/>
      <c r="B224" s="32"/>
    </row>
    <row r="225" spans="1:2" ht="14.25" customHeight="1">
      <c r="A225" s="37"/>
      <c r="B225" s="32"/>
    </row>
    <row r="226" spans="1:2" ht="14.25" customHeight="1">
      <c r="A226" s="37"/>
      <c r="B226" s="32"/>
    </row>
    <row r="227" spans="1:2" ht="14.25" customHeight="1">
      <c r="A227" s="37"/>
      <c r="B227" s="32"/>
    </row>
    <row r="228" spans="1:2" ht="14.25" customHeight="1">
      <c r="A228" s="37"/>
      <c r="B228" s="32"/>
    </row>
    <row r="229" spans="1:2" ht="14.25" customHeight="1">
      <c r="A229" s="37"/>
      <c r="B229" s="32"/>
    </row>
    <row r="230" spans="1:2" ht="14.25" customHeight="1">
      <c r="A230" s="37"/>
      <c r="B230" s="32"/>
    </row>
    <row r="231" spans="1:2" ht="14.25" customHeight="1">
      <c r="A231" s="37"/>
      <c r="B231" s="32"/>
    </row>
    <row r="232" spans="1:2" ht="14.25" customHeight="1">
      <c r="A232" s="37"/>
      <c r="B232" s="32"/>
    </row>
    <row r="233" spans="1:2" ht="14.25" customHeight="1">
      <c r="A233" s="37"/>
      <c r="B233" s="32"/>
    </row>
    <row r="234" spans="1:2" ht="14.25" customHeight="1">
      <c r="A234" s="37"/>
      <c r="B234" s="32"/>
    </row>
    <row r="235" spans="1:2" ht="14.25" customHeight="1">
      <c r="A235" s="37"/>
      <c r="B235" s="32"/>
    </row>
    <row r="236" spans="1:2" ht="14.25" customHeight="1">
      <c r="A236" s="37"/>
      <c r="B236" s="32"/>
    </row>
    <row r="237" spans="1:2" ht="14.25" customHeight="1">
      <c r="A237" s="37"/>
      <c r="B237" s="32"/>
    </row>
    <row r="238" spans="1:2" ht="14.25" customHeight="1">
      <c r="A238" s="37"/>
      <c r="B238" s="32"/>
    </row>
    <row r="239" spans="1:2" ht="14.25" customHeight="1">
      <c r="A239" s="37"/>
      <c r="B239" s="32"/>
    </row>
    <row r="240" spans="1:2" ht="14.25" customHeight="1">
      <c r="A240" s="37"/>
      <c r="B240" s="32"/>
    </row>
    <row r="241" spans="1:2" ht="14.25" customHeight="1">
      <c r="A241" s="37"/>
      <c r="B241" s="32"/>
    </row>
    <row r="242" spans="1:2" ht="14.25" customHeight="1">
      <c r="A242" s="37"/>
      <c r="B242" s="32"/>
    </row>
    <row r="243" spans="1:2" ht="14.25" customHeight="1">
      <c r="A243" s="37"/>
      <c r="B243" s="32"/>
    </row>
    <row r="244" spans="1:2" ht="14.25" customHeight="1">
      <c r="A244" s="37"/>
      <c r="B244" s="32"/>
    </row>
    <row r="245" spans="1:2" ht="14.25" customHeight="1">
      <c r="A245" s="37"/>
      <c r="B245" s="32"/>
    </row>
    <row r="246" spans="1:2" ht="14.25" customHeight="1">
      <c r="A246" s="37"/>
      <c r="B246" s="32"/>
    </row>
    <row r="247" spans="1:2" ht="14.25" customHeight="1">
      <c r="A247" s="37"/>
      <c r="B247" s="32"/>
    </row>
    <row r="248" spans="1:2" ht="14.25" customHeight="1">
      <c r="A248" s="37"/>
      <c r="B248" s="32"/>
    </row>
    <row r="249" spans="1:2" ht="14.25" customHeight="1">
      <c r="A249" s="37"/>
      <c r="B249" s="32"/>
    </row>
    <row r="250" spans="1:2" ht="14.25" customHeight="1">
      <c r="A250" s="37"/>
      <c r="B250" s="32"/>
    </row>
    <row r="251" spans="1:2" ht="14.25" customHeight="1">
      <c r="A251" s="37"/>
      <c r="B251" s="32"/>
    </row>
    <row r="252" spans="1:2" ht="14.25" customHeight="1">
      <c r="A252" s="37"/>
      <c r="B252" s="32"/>
    </row>
    <row r="253" spans="1:2" ht="14.25" customHeight="1">
      <c r="A253" s="37"/>
      <c r="B253" s="32"/>
    </row>
    <row r="254" spans="1:2" ht="14.25" customHeight="1">
      <c r="A254" s="37"/>
      <c r="B254" s="32"/>
    </row>
    <row r="255" spans="1:2" ht="14.25" customHeight="1">
      <c r="A255" s="37"/>
      <c r="B255" s="32"/>
    </row>
    <row r="256" spans="1:2" ht="14.25" customHeight="1">
      <c r="A256" s="37"/>
      <c r="B256" s="32"/>
    </row>
    <row r="257" spans="1:2" ht="14.25" customHeight="1">
      <c r="A257" s="37"/>
      <c r="B257" s="32"/>
    </row>
    <row r="258" spans="1:2" ht="14.25" customHeight="1">
      <c r="A258" s="37"/>
      <c r="B258" s="32"/>
    </row>
    <row r="259" spans="1:2" ht="14.25" customHeight="1">
      <c r="A259" s="37"/>
      <c r="B259" s="32"/>
    </row>
    <row r="260" spans="1:2" ht="14.25" customHeight="1">
      <c r="A260" s="37"/>
      <c r="B260" s="32"/>
    </row>
    <row r="261" spans="1:2" ht="14.25" customHeight="1">
      <c r="A261" s="37"/>
      <c r="B261" s="32"/>
    </row>
    <row r="262" spans="1:2" ht="14.25" customHeight="1">
      <c r="A262" s="37"/>
      <c r="B262" s="32"/>
    </row>
    <row r="263" spans="1:2" ht="14.25" customHeight="1">
      <c r="A263" s="37"/>
      <c r="B263" s="32"/>
    </row>
    <row r="264" spans="1:2" ht="14.25" customHeight="1">
      <c r="A264" s="37"/>
      <c r="B264" s="32"/>
    </row>
    <row r="265" spans="1:2" ht="14.25" customHeight="1">
      <c r="A265" s="37"/>
      <c r="B265" s="32"/>
    </row>
    <row r="266" spans="1:2" ht="14.25" customHeight="1">
      <c r="A266" s="37"/>
      <c r="B266" s="32"/>
    </row>
    <row r="267" spans="1:2" ht="14.25" customHeight="1">
      <c r="A267" s="37"/>
      <c r="B267" s="32"/>
    </row>
    <row r="268" spans="1:2" ht="14.25" customHeight="1">
      <c r="A268" s="37"/>
      <c r="B268" s="32"/>
    </row>
    <row r="269" spans="1:2" ht="14.25" customHeight="1">
      <c r="A269" s="37"/>
      <c r="B269" s="32"/>
    </row>
    <row r="270" spans="1:2" ht="14.25" customHeight="1">
      <c r="A270" s="37"/>
      <c r="B270" s="32"/>
    </row>
    <row r="271" spans="1:2" ht="14.25" customHeight="1">
      <c r="A271" s="37"/>
      <c r="B271" s="32"/>
    </row>
    <row r="272" spans="1:2" ht="14.25" customHeight="1">
      <c r="A272" s="37"/>
      <c r="B272" s="32"/>
    </row>
    <row r="273" spans="1:2" ht="14.25" customHeight="1">
      <c r="A273" s="37"/>
      <c r="B273" s="32"/>
    </row>
    <row r="274" spans="1:2" ht="14.25" customHeight="1">
      <c r="A274" s="37"/>
      <c r="B274" s="32"/>
    </row>
    <row r="275" spans="1:2" ht="14.25" customHeight="1">
      <c r="A275" s="37"/>
      <c r="B275" s="32"/>
    </row>
    <row r="276" spans="1:2" ht="14.25" customHeight="1">
      <c r="A276" s="37"/>
      <c r="B276" s="32"/>
    </row>
    <row r="277" spans="1:2" ht="14.25" customHeight="1">
      <c r="A277" s="37"/>
      <c r="B277" s="32"/>
    </row>
    <row r="278" spans="1:2" ht="14.25" customHeight="1">
      <c r="A278" s="37"/>
      <c r="B278" s="32"/>
    </row>
    <row r="279" spans="1:2" ht="14.25" customHeight="1">
      <c r="A279" s="37"/>
      <c r="B279" s="32"/>
    </row>
    <row r="280" spans="1:2" ht="14.25" customHeight="1">
      <c r="A280" s="37"/>
      <c r="B280" s="32"/>
    </row>
    <row r="281" spans="1:2" ht="14.25" customHeight="1">
      <c r="A281" s="37"/>
      <c r="B281" s="32"/>
    </row>
    <row r="282" spans="1:2" ht="14.25" customHeight="1">
      <c r="A282" s="37"/>
      <c r="B282" s="32"/>
    </row>
    <row r="283" spans="1:2" ht="14.25" customHeight="1">
      <c r="A283" s="37"/>
      <c r="B283" s="32"/>
    </row>
    <row r="284" spans="1:2" ht="14.25" customHeight="1">
      <c r="A284" s="37"/>
      <c r="B284" s="32"/>
    </row>
    <row r="285" spans="1:2" ht="14.25" customHeight="1">
      <c r="A285" s="37"/>
      <c r="B285" s="32"/>
    </row>
    <row r="286" spans="1:2" ht="14.25" customHeight="1">
      <c r="A286" s="37"/>
      <c r="B286" s="32"/>
    </row>
    <row r="287" spans="1:2" ht="14.25" customHeight="1">
      <c r="A287" s="37"/>
      <c r="B287" s="32"/>
    </row>
    <row r="288" spans="1:2" ht="14.25" customHeight="1">
      <c r="A288" s="37"/>
      <c r="B288" s="32"/>
    </row>
    <row r="289" spans="1:2" ht="14.25" customHeight="1">
      <c r="A289" s="37"/>
      <c r="B289" s="32"/>
    </row>
    <row r="290" spans="1:2" ht="14.25" customHeight="1">
      <c r="A290" s="37"/>
      <c r="B290" s="32"/>
    </row>
    <row r="291" spans="1:2" ht="14.25" customHeight="1">
      <c r="A291" s="37"/>
      <c r="B291" s="32"/>
    </row>
    <row r="292" spans="1:2" ht="14.25" customHeight="1">
      <c r="A292" s="37"/>
      <c r="B292" s="32"/>
    </row>
    <row r="293" spans="1:2" ht="14.25" customHeight="1">
      <c r="A293" s="37"/>
      <c r="B293" s="32"/>
    </row>
    <row r="294" spans="1:2" ht="14.25" customHeight="1">
      <c r="A294" s="37"/>
      <c r="B294" s="32"/>
    </row>
    <row r="295" spans="1:2" ht="14.25" customHeight="1">
      <c r="A295" s="37"/>
      <c r="B295" s="32"/>
    </row>
    <row r="296" spans="1:2" ht="14.25" customHeight="1">
      <c r="A296" s="37"/>
      <c r="B296" s="32"/>
    </row>
    <row r="297" spans="1:2" ht="14.25" customHeight="1">
      <c r="A297" s="37"/>
      <c r="B297" s="32"/>
    </row>
    <row r="298" spans="1:2" ht="14.25" customHeight="1">
      <c r="A298" s="37"/>
      <c r="B298" s="32"/>
    </row>
    <row r="299" spans="1:2" ht="14.25" customHeight="1">
      <c r="A299" s="37"/>
      <c r="B299" s="32"/>
    </row>
    <row r="300" spans="1:2" ht="14.25" customHeight="1">
      <c r="A300" s="37"/>
      <c r="B300" s="32"/>
    </row>
    <row r="301" spans="1:2" ht="14.25" customHeight="1">
      <c r="A301" s="37"/>
      <c r="B301" s="32"/>
    </row>
    <row r="302" spans="1:2" ht="14.25" customHeight="1">
      <c r="A302" s="37"/>
      <c r="B302" s="32"/>
    </row>
    <row r="303" spans="1:2" ht="14.25" customHeight="1">
      <c r="A303" s="37"/>
      <c r="B303" s="32"/>
    </row>
    <row r="304" spans="1:2" ht="14.25" customHeight="1">
      <c r="A304" s="37"/>
      <c r="B304" s="32"/>
    </row>
    <row r="305" spans="1:2" ht="14.25" customHeight="1">
      <c r="A305" s="37"/>
      <c r="B305" s="32"/>
    </row>
    <row r="306" spans="1:2" ht="14.25" customHeight="1">
      <c r="A306" s="37"/>
      <c r="B306" s="32"/>
    </row>
    <row r="307" spans="1:2" ht="14.25" customHeight="1">
      <c r="A307" s="37"/>
      <c r="B307" s="32"/>
    </row>
    <row r="308" spans="1:2" ht="14.25" customHeight="1">
      <c r="A308" s="37"/>
      <c r="B308" s="32"/>
    </row>
    <row r="309" spans="1:2" ht="14.25" customHeight="1">
      <c r="A309" s="37"/>
      <c r="B309" s="32"/>
    </row>
    <row r="310" spans="1:2" ht="14.25" customHeight="1">
      <c r="A310" s="37"/>
      <c r="B310" s="32"/>
    </row>
    <row r="311" spans="1:2" ht="14.25" customHeight="1">
      <c r="A311" s="37"/>
      <c r="B311" s="32"/>
    </row>
    <row r="312" spans="1:2" ht="14.25" customHeight="1">
      <c r="A312" s="37"/>
      <c r="B312" s="32"/>
    </row>
    <row r="313" spans="1:2" ht="14.25" customHeight="1">
      <c r="A313" s="37"/>
      <c r="B313" s="32"/>
    </row>
    <row r="314" spans="1:2" ht="14.25" customHeight="1">
      <c r="A314" s="37"/>
      <c r="B314" s="32"/>
    </row>
    <row r="315" spans="1:2" ht="14.25" customHeight="1">
      <c r="A315" s="37"/>
      <c r="B315" s="32"/>
    </row>
    <row r="316" spans="1:2" ht="14.25" customHeight="1">
      <c r="A316" s="37"/>
      <c r="B316" s="32"/>
    </row>
    <row r="317" spans="1:2" ht="14.25" customHeight="1">
      <c r="A317" s="37"/>
      <c r="B317" s="32"/>
    </row>
    <row r="318" spans="1:2" ht="14.25" customHeight="1">
      <c r="A318" s="37"/>
      <c r="B318" s="32"/>
    </row>
    <row r="319" spans="1:2" ht="14.25" customHeight="1">
      <c r="A319" s="37"/>
      <c r="B319" s="32"/>
    </row>
    <row r="320" spans="1:2" ht="14.25" customHeight="1">
      <c r="A320" s="37"/>
      <c r="B320" s="32"/>
    </row>
  </sheetData>
  <mergeCells count="1">
    <mergeCell ref="A2:A7"/>
  </mergeCells>
  <phoneticPr fontId="3" type="noConversion"/>
  <pageMargins left="0.74803149606299213" right="0.74803149606299213" top="0.39" bottom="0.31" header="0" footer="0"/>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codeName="Лист1"/>
  <dimension ref="A1"/>
  <sheetViews>
    <sheetView workbookViewId="0">
      <selection activeCell="N7" sqref="N7"/>
    </sheetView>
  </sheetViews>
  <sheetFormatPr defaultRowHeight="10.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Титул</vt:lpstr>
      <vt:lpstr>График</vt:lpstr>
      <vt:lpstr>План</vt:lpstr>
      <vt:lpstr>Кабинеты</vt:lpstr>
      <vt:lpstr>Пояснения</vt:lpstr>
      <vt:lpstr>Start</vt:lpstr>
      <vt:lpstr>График!Область_печати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Parish</dc:creator>
  <cp:lastModifiedBy>Admin</cp:lastModifiedBy>
  <cp:lastPrinted>2019-09-17T14:20:10Z</cp:lastPrinted>
  <dcterms:created xsi:type="dcterms:W3CDTF">2011-05-05T04:03:53Z</dcterms:created>
  <dcterms:modified xsi:type="dcterms:W3CDTF">2022-02-09T05:31:53Z</dcterms:modified>
</cp:coreProperties>
</file>