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ЭтаКнига" defaultThemeVersion="124226"/>
  <bookViews>
    <workbookView xWindow="105" yWindow="105" windowWidth="10005" windowHeight="7005" tabRatio="750"/>
  </bookViews>
  <sheets>
    <sheet name="Титул" sheetId="22" r:id="rId1"/>
    <sheet name="График" sheetId="21" r:id="rId2"/>
    <sheet name="План" sheetId="20" r:id="rId3"/>
    <sheet name="Кабинеты" sheetId="14" r:id="rId4"/>
    <sheet name="Пояснения" sheetId="13" r:id="rId5"/>
    <sheet name="Start" sheetId="11" state="hidden" r:id="rId6"/>
  </sheets>
  <calcPr calcId="125725" refMode="R1C1"/>
</workbook>
</file>

<file path=xl/calcChain.xml><?xml version="1.0" encoding="utf-8"?>
<calcChain xmlns="http://schemas.openxmlformats.org/spreadsheetml/2006/main">
  <c r="AF24" i="20"/>
  <c r="AE24"/>
  <c r="U24"/>
  <c r="AD24"/>
  <c r="AD23"/>
  <c r="AC24"/>
  <c r="AB24"/>
  <c r="R24"/>
  <c r="AA24"/>
  <c r="AA23"/>
  <c r="Z24"/>
  <c r="Z23"/>
  <c r="G24"/>
  <c r="Y24"/>
  <c r="Y23"/>
  <c r="P24"/>
  <c r="X24"/>
  <c r="AE18"/>
  <c r="AD18"/>
  <c r="AC18"/>
  <c r="AB18"/>
  <c r="Z18"/>
  <c r="G18"/>
  <c r="Y18"/>
  <c r="M21"/>
  <c r="L21"/>
  <c r="L19"/>
  <c r="K21"/>
  <c r="K19"/>
  <c r="J21"/>
  <c r="J19"/>
  <c r="I21"/>
  <c r="I19"/>
  <c r="H21"/>
  <c r="H19"/>
  <c r="G21"/>
  <c r="K17"/>
  <c r="J17"/>
  <c r="I17"/>
  <c r="H17"/>
  <c r="G17"/>
  <c r="M16"/>
  <c r="L16"/>
  <c r="K16"/>
  <c r="J16"/>
  <c r="I16"/>
  <c r="H16"/>
  <c r="G16"/>
  <c r="M15"/>
  <c r="L15"/>
  <c r="K15"/>
  <c r="J15"/>
  <c r="I15"/>
  <c r="H15"/>
  <c r="G15"/>
  <c r="L13"/>
  <c r="K13"/>
  <c r="K10"/>
  <c r="J13"/>
  <c r="I13"/>
  <c r="H13"/>
  <c r="G13"/>
  <c r="M12"/>
  <c r="M10"/>
  <c r="M9"/>
  <c r="M23"/>
  <c r="L12"/>
  <c r="L10"/>
  <c r="L9"/>
  <c r="L23"/>
  <c r="K12"/>
  <c r="J12"/>
  <c r="I12"/>
  <c r="H12"/>
  <c r="G12"/>
  <c r="AE11"/>
  <c r="AE10"/>
  <c r="AE9"/>
  <c r="AD11"/>
  <c r="K11"/>
  <c r="K23"/>
  <c r="J11"/>
  <c r="J10"/>
  <c r="J9"/>
  <c r="J23"/>
  <c r="I11"/>
  <c r="I10"/>
  <c r="I9"/>
  <c r="I23"/>
  <c r="H11"/>
  <c r="H10"/>
  <c r="H23"/>
  <c r="G11"/>
  <c r="G10"/>
  <c r="G9"/>
  <c r="AR51"/>
  <c r="AS51"/>
  <c r="AT51"/>
  <c r="AU51"/>
  <c r="AV51"/>
  <c r="AQ51"/>
  <c r="BE41"/>
  <c r="BE38"/>
  <c r="AJ40"/>
  <c r="AK40"/>
  <c r="AL40"/>
  <c r="D96"/>
  <c r="I96"/>
  <c r="K38"/>
  <c r="O96"/>
  <c r="P96"/>
  <c r="Q96"/>
  <c r="R96"/>
  <c r="S96"/>
  <c r="T96"/>
  <c r="U96"/>
  <c r="V96"/>
  <c r="W96"/>
  <c r="X96"/>
  <c r="Y96"/>
  <c r="Z96"/>
  <c r="AA96"/>
  <c r="AB96"/>
  <c r="AC96"/>
  <c r="AD96"/>
  <c r="AE96"/>
  <c r="AF96"/>
  <c r="AG96"/>
  <c r="AJ96"/>
  <c r="AM96"/>
  <c r="AO96"/>
  <c r="AP96"/>
  <c r="AS96"/>
  <c r="AW96"/>
  <c r="AX96"/>
  <c r="AY96"/>
  <c r="BB96"/>
  <c r="BD41"/>
  <c r="BF96"/>
  <c r="BG96"/>
  <c r="BH96"/>
  <c r="BK96"/>
  <c r="BO96"/>
  <c r="BP96"/>
  <c r="BQ96"/>
  <c r="BT96"/>
  <c r="BZ96"/>
  <c r="CC96"/>
  <c r="CF96"/>
  <c r="CH96"/>
  <c r="CI96"/>
  <c r="CJ96"/>
  <c r="S10"/>
  <c r="S19"/>
  <c r="AG24"/>
  <c r="W23"/>
  <c r="T23"/>
  <c r="S23"/>
  <c r="R23"/>
  <c r="P23"/>
  <c r="AG23"/>
  <c r="AF23"/>
  <c r="AE23"/>
  <c r="AC23"/>
  <c r="AB23"/>
  <c r="X23"/>
  <c r="V23"/>
  <c r="U23"/>
  <c r="Q23"/>
  <c r="O23"/>
  <c r="N23"/>
  <c r="G23"/>
  <c r="AE22"/>
  <c r="AD22"/>
  <c r="AC22"/>
  <c r="AB22"/>
  <c r="Z22"/>
  <c r="G22"/>
  <c r="Y22"/>
  <c r="P22"/>
  <c r="P19"/>
  <c r="AE20"/>
  <c r="AE19"/>
  <c r="AD20"/>
  <c r="AD19"/>
  <c r="AC20"/>
  <c r="AC19"/>
  <c r="AB20"/>
  <c r="AB19"/>
  <c r="Z20"/>
  <c r="Z19"/>
  <c r="G20"/>
  <c r="Y20"/>
  <c r="AG19"/>
  <c r="AF19"/>
  <c r="AF9"/>
  <c r="AA19"/>
  <c r="X19"/>
  <c r="X10"/>
  <c r="X9"/>
  <c r="W19"/>
  <c r="V19"/>
  <c r="U19"/>
  <c r="T19"/>
  <c r="R19"/>
  <c r="Q19"/>
  <c r="O19"/>
  <c r="N19"/>
  <c r="N9"/>
  <c r="M19"/>
  <c r="AE14"/>
  <c r="AD14"/>
  <c r="AD10"/>
  <c r="AC14"/>
  <c r="AC10"/>
  <c r="AC9"/>
  <c r="AB14"/>
  <c r="AB10"/>
  <c r="AB9"/>
  <c r="AB8"/>
  <c r="Z14"/>
  <c r="Z10"/>
  <c r="Z9"/>
  <c r="G14"/>
  <c r="Y14"/>
  <c r="Y10"/>
  <c r="P14"/>
  <c r="P10"/>
  <c r="AG10"/>
  <c r="AG9"/>
  <c r="AA10"/>
  <c r="AA9"/>
  <c r="W10"/>
  <c r="W9"/>
  <c r="V10"/>
  <c r="V9"/>
  <c r="U10"/>
  <c r="U9"/>
  <c r="T10"/>
  <c r="T9"/>
  <c r="R10"/>
  <c r="R9"/>
  <c r="Q10"/>
  <c r="Q9"/>
  <c r="O10"/>
  <c r="O9"/>
  <c r="CK9"/>
  <c r="F9"/>
  <c r="E9"/>
  <c r="D9"/>
  <c r="C9"/>
  <c r="CL32"/>
  <c r="AI32"/>
  <c r="AI26"/>
  <c r="G32"/>
  <c r="AH32"/>
  <c r="AH26"/>
  <c r="CL31"/>
  <c r="BD31"/>
  <c r="BD26"/>
  <c r="BD25"/>
  <c r="BD95"/>
  <c r="BD96"/>
  <c r="BC31"/>
  <c r="BC26"/>
  <c r="BA31"/>
  <c r="BA26"/>
  <c r="G31"/>
  <c r="AZ31"/>
  <c r="G34"/>
  <c r="AH34"/>
  <c r="AH33"/>
  <c r="AI36"/>
  <c r="AR36"/>
  <c r="AQ36"/>
  <c r="AQ33"/>
  <c r="G39"/>
  <c r="AH39"/>
  <c r="G42"/>
  <c r="AH42"/>
  <c r="G43"/>
  <c r="AH43"/>
  <c r="AH29"/>
  <c r="AH30"/>
  <c r="CD27"/>
  <c r="CD26"/>
  <c r="CD25"/>
  <c r="CD45"/>
  <c r="CD50"/>
  <c r="CD38"/>
  <c r="CD70"/>
  <c r="CD52"/>
  <c r="CA80"/>
  <c r="G27"/>
  <c r="CA27"/>
  <c r="CA26"/>
  <c r="CA29"/>
  <c r="CA30"/>
  <c r="G50"/>
  <c r="CA50"/>
  <c r="H45"/>
  <c r="G45"/>
  <c r="CA45"/>
  <c r="CA38"/>
  <c r="CB71"/>
  <c r="CB70"/>
  <c r="CB52"/>
  <c r="BU26"/>
  <c r="BU35"/>
  <c r="BU33"/>
  <c r="BU48"/>
  <c r="BU49"/>
  <c r="BU38"/>
  <c r="BU37"/>
  <c r="BU63"/>
  <c r="BU69"/>
  <c r="BU52"/>
  <c r="BU70"/>
  <c r="BU74"/>
  <c r="BR80"/>
  <c r="G48"/>
  <c r="BR48"/>
  <c r="BR38"/>
  <c r="BR37"/>
  <c r="G49"/>
  <c r="BR49"/>
  <c r="BS64"/>
  <c r="BR64"/>
  <c r="BR63"/>
  <c r="BR52"/>
  <c r="BR71"/>
  <c r="BR70"/>
  <c r="BR29"/>
  <c r="BR26"/>
  <c r="BR30"/>
  <c r="G35"/>
  <c r="BL28"/>
  <c r="BL26"/>
  <c r="BL47"/>
  <c r="BL38"/>
  <c r="BL58"/>
  <c r="BL62"/>
  <c r="BL65"/>
  <c r="BL63"/>
  <c r="BI81"/>
  <c r="BI80"/>
  <c r="G28"/>
  <c r="BI28"/>
  <c r="BI26"/>
  <c r="BI29"/>
  <c r="BJ30"/>
  <c r="BI30"/>
  <c r="G59"/>
  <c r="BI59"/>
  <c r="BI58"/>
  <c r="BI52"/>
  <c r="AZ59"/>
  <c r="BI64"/>
  <c r="BI63"/>
  <c r="G65"/>
  <c r="BI65"/>
  <c r="H47"/>
  <c r="BJ47"/>
  <c r="BJ38"/>
  <c r="BI85"/>
  <c r="BC41"/>
  <c r="BC38"/>
  <c r="BC37"/>
  <c r="BC58"/>
  <c r="BC62"/>
  <c r="BC63"/>
  <c r="BC76"/>
  <c r="BC75"/>
  <c r="BC52"/>
  <c r="AZ80"/>
  <c r="AZ29"/>
  <c r="AZ30"/>
  <c r="AZ26"/>
  <c r="AR46"/>
  <c r="AR38"/>
  <c r="AR37"/>
  <c r="AR25"/>
  <c r="AR95"/>
  <c r="AR96"/>
  <c r="BA46"/>
  <c r="AZ46"/>
  <c r="H41"/>
  <c r="BA41"/>
  <c r="AZ58"/>
  <c r="BA64"/>
  <c r="BA63"/>
  <c r="H76"/>
  <c r="BA76"/>
  <c r="BA75"/>
  <c r="BA52"/>
  <c r="G44"/>
  <c r="AQ44"/>
  <c r="AQ38"/>
  <c r="H40"/>
  <c r="H38"/>
  <c r="H37"/>
  <c r="H25"/>
  <c r="H95"/>
  <c r="H96"/>
  <c r="AR54"/>
  <c r="AR53"/>
  <c r="AR52"/>
  <c r="AT54"/>
  <c r="AT53"/>
  <c r="AT52"/>
  <c r="AQ29"/>
  <c r="AQ30"/>
  <c r="AQ26"/>
  <c r="AQ80"/>
  <c r="AT26"/>
  <c r="AT33"/>
  <c r="AT44"/>
  <c r="AT38"/>
  <c r="AT37"/>
  <c r="AT25"/>
  <c r="AQ85"/>
  <c r="AM33"/>
  <c r="BX35"/>
  <c r="BX33"/>
  <c r="BX25"/>
  <c r="BX95"/>
  <c r="BX96"/>
  <c r="L33"/>
  <c r="M33"/>
  <c r="BJ59"/>
  <c r="AI34"/>
  <c r="AI33"/>
  <c r="AI43"/>
  <c r="AI39"/>
  <c r="AI42"/>
  <c r="AK26"/>
  <c r="AK34"/>
  <c r="AK33"/>
  <c r="AK25"/>
  <c r="AK39"/>
  <c r="AK38"/>
  <c r="AK37"/>
  <c r="AK42"/>
  <c r="AK43"/>
  <c r="AL26"/>
  <c r="AL34"/>
  <c r="AL33"/>
  <c r="AL39"/>
  <c r="AL38"/>
  <c r="AL37"/>
  <c r="AL42"/>
  <c r="AL43"/>
  <c r="AN26"/>
  <c r="AN38"/>
  <c r="AN37"/>
  <c r="AN25"/>
  <c r="AN95"/>
  <c r="AN96"/>
  <c r="AR44"/>
  <c r="AR26"/>
  <c r="AU26"/>
  <c r="AU36"/>
  <c r="AU33"/>
  <c r="AU38"/>
  <c r="AU44"/>
  <c r="AU54"/>
  <c r="AU53"/>
  <c r="AU52"/>
  <c r="AU37"/>
  <c r="BA58"/>
  <c r="BD46"/>
  <c r="BD38"/>
  <c r="BD37"/>
  <c r="BD58"/>
  <c r="BD52"/>
  <c r="BD63"/>
  <c r="BJ28"/>
  <c r="BJ26"/>
  <c r="BJ58"/>
  <c r="BJ65"/>
  <c r="BJ63"/>
  <c r="BJ52"/>
  <c r="BM26"/>
  <c r="BM47"/>
  <c r="BM38"/>
  <c r="BM59"/>
  <c r="BM58"/>
  <c r="BM52"/>
  <c r="BM65"/>
  <c r="BM63"/>
  <c r="BS35"/>
  <c r="BS33"/>
  <c r="BS25"/>
  <c r="BS95"/>
  <c r="BS96"/>
  <c r="BS48"/>
  <c r="BS38"/>
  <c r="BS37"/>
  <c r="BS49"/>
  <c r="BS63"/>
  <c r="BS52"/>
  <c r="BS70"/>
  <c r="BS26"/>
  <c r="BV35"/>
  <c r="BV33"/>
  <c r="BV26"/>
  <c r="BV48"/>
  <c r="BV38"/>
  <c r="BV37"/>
  <c r="BV49"/>
  <c r="BV64"/>
  <c r="BV63"/>
  <c r="BV52"/>
  <c r="BV70"/>
  <c r="BX48"/>
  <c r="BX38"/>
  <c r="BX37"/>
  <c r="BX49"/>
  <c r="CB27"/>
  <c r="CB26"/>
  <c r="CB50"/>
  <c r="CE26"/>
  <c r="CE45"/>
  <c r="CE38"/>
  <c r="CE37"/>
  <c r="CE25"/>
  <c r="CE95"/>
  <c r="CE96"/>
  <c r="CE50"/>
  <c r="CE70"/>
  <c r="CE52"/>
  <c r="CG50"/>
  <c r="CG38"/>
  <c r="CG37"/>
  <c r="CG25"/>
  <c r="CG95"/>
  <c r="CG96"/>
  <c r="D25"/>
  <c r="F52"/>
  <c r="F96"/>
  <c r="H29"/>
  <c r="G29"/>
  <c r="G26"/>
  <c r="H30"/>
  <c r="G30"/>
  <c r="G36"/>
  <c r="G33"/>
  <c r="G46"/>
  <c r="G54"/>
  <c r="G53"/>
  <c r="G64"/>
  <c r="G63"/>
  <c r="G52"/>
  <c r="G71"/>
  <c r="G70"/>
  <c r="J81"/>
  <c r="G81"/>
  <c r="G80"/>
  <c r="J80"/>
  <c r="J84"/>
  <c r="G84"/>
  <c r="H33"/>
  <c r="H53"/>
  <c r="H58"/>
  <c r="H63"/>
  <c r="H70"/>
  <c r="J26"/>
  <c r="CL26"/>
  <c r="J33"/>
  <c r="J38"/>
  <c r="J53"/>
  <c r="J58"/>
  <c r="J62"/>
  <c r="J63"/>
  <c r="J70"/>
  <c r="J74"/>
  <c r="J75"/>
  <c r="J79"/>
  <c r="K33"/>
  <c r="K26"/>
  <c r="K53"/>
  <c r="K58"/>
  <c r="K63"/>
  <c r="K52"/>
  <c r="K37"/>
  <c r="K25"/>
  <c r="K95"/>
  <c r="K96"/>
  <c r="M26"/>
  <c r="M25"/>
  <c r="M95"/>
  <c r="M96"/>
  <c r="M38"/>
  <c r="M37"/>
  <c r="N63"/>
  <c r="N52"/>
  <c r="N37"/>
  <c r="N25"/>
  <c r="N95"/>
  <c r="N96"/>
  <c r="C52"/>
  <c r="C37"/>
  <c r="C25"/>
  <c r="C95"/>
  <c r="C96"/>
  <c r="T143" i="21"/>
  <c r="AV36" i="20"/>
  <c r="AV33"/>
  <c r="BK63"/>
  <c r="BN65"/>
  <c r="BN63"/>
  <c r="AV44"/>
  <c r="AO143" i="21"/>
  <c r="AJ143"/>
  <c r="AM143"/>
  <c r="AJ134"/>
  <c r="AJ135"/>
  <c r="AJ136"/>
  <c r="AJ137"/>
  <c r="AJ138"/>
  <c r="AJ139"/>
  <c r="AJ140"/>
  <c r="AJ141"/>
  <c r="AJ142"/>
  <c r="AJ133"/>
  <c r="AH143"/>
  <c r="AF143"/>
  <c r="AC143"/>
  <c r="AC134"/>
  <c r="AC135"/>
  <c r="AC136"/>
  <c r="AC137"/>
  <c r="AC138"/>
  <c r="AC139"/>
  <c r="AC140"/>
  <c r="AC141"/>
  <c r="AC142"/>
  <c r="AC133"/>
  <c r="CL38" i="20"/>
  <c r="CL51"/>
  <c r="AV54"/>
  <c r="AV53"/>
  <c r="AV52"/>
  <c r="AV96"/>
  <c r="BE58"/>
  <c r="BE52"/>
  <c r="BE96"/>
  <c r="BE63"/>
  <c r="BN59"/>
  <c r="BN58"/>
  <c r="BW64"/>
  <c r="BW63"/>
  <c r="BW52"/>
  <c r="BW96"/>
  <c r="BY63"/>
  <c r="BY52"/>
  <c r="BY96"/>
  <c r="L53"/>
  <c r="L52"/>
  <c r="L96"/>
  <c r="L58"/>
  <c r="L63"/>
  <c r="K85"/>
  <c r="K82"/>
  <c r="BC69"/>
  <c r="J69"/>
  <c r="M63"/>
  <c r="BN47"/>
  <c r="CF45"/>
  <c r="AM43"/>
  <c r="AM42"/>
  <c r="BO28"/>
  <c r="BO26"/>
  <c r="CG27"/>
  <c r="N143" i="21"/>
  <c r="Q143"/>
  <c r="K143"/>
  <c r="H143"/>
  <c r="E133"/>
  <c r="E134"/>
  <c r="E135"/>
  <c r="E136"/>
  <c r="E137"/>
  <c r="E138"/>
  <c r="E139"/>
  <c r="E140"/>
  <c r="E141"/>
  <c r="E142"/>
  <c r="E132"/>
  <c r="E143"/>
  <c r="B132"/>
  <c r="B143"/>
  <c r="B133"/>
  <c r="B135"/>
  <c r="CK95" i="20"/>
  <c r="CK96"/>
  <c r="AW26"/>
  <c r="AW25"/>
  <c r="BP37"/>
  <c r="BP25"/>
  <c r="CL28"/>
  <c r="CL29"/>
  <c r="CL30"/>
  <c r="CL27"/>
  <c r="E52"/>
  <c r="E37"/>
  <c r="E25"/>
  <c r="J85"/>
  <c r="G85"/>
  <c r="H26"/>
  <c r="CB45"/>
  <c r="CB38"/>
  <c r="BR35"/>
  <c r="BR33"/>
  <c r="CA71"/>
  <c r="CA70"/>
  <c r="CA52"/>
  <c r="J82"/>
  <c r="J57"/>
  <c r="CD74"/>
  <c r="H75"/>
  <c r="G58"/>
  <c r="AQ46"/>
  <c r="G82"/>
  <c r="BA38"/>
  <c r="BA37"/>
  <c r="S9"/>
  <c r="S8"/>
  <c r="BU25"/>
  <c r="BU8"/>
  <c r="BU95"/>
  <c r="BU96"/>
  <c r="CD37"/>
  <c r="AT57"/>
  <c r="AQ54"/>
  <c r="AQ53"/>
  <c r="AQ52"/>
  <c r="AZ64"/>
  <c r="AZ63"/>
  <c r="G41"/>
  <c r="AZ41"/>
  <c r="AZ38"/>
  <c r="G47"/>
  <c r="BI47"/>
  <c r="BI38"/>
  <c r="BI37"/>
  <c r="AR33"/>
  <c r="CL33"/>
  <c r="CL21"/>
  <c r="G19"/>
  <c r="H52"/>
  <c r="J52"/>
  <c r="G40"/>
  <c r="G76"/>
  <c r="AZ76"/>
  <c r="AZ75"/>
  <c r="AH36"/>
  <c r="G75"/>
  <c r="AH40"/>
  <c r="CL52"/>
  <c r="CL25"/>
  <c r="J37"/>
  <c r="CL37"/>
  <c r="J25"/>
  <c r="J95"/>
  <c r="J96"/>
  <c r="BL69"/>
  <c r="BL52"/>
  <c r="BL37"/>
  <c r="BL25"/>
  <c r="AK8"/>
  <c r="AK95"/>
  <c r="AK96"/>
  <c r="AT8"/>
  <c r="AT95"/>
  <c r="AT96"/>
  <c r="CD8"/>
  <c r="CD95"/>
  <c r="CD96"/>
  <c r="BC25"/>
  <c r="BE37"/>
  <c r="BE25"/>
  <c r="AZ52"/>
  <c r="CB37"/>
  <c r="CB25"/>
  <c r="CB95"/>
  <c r="CB96"/>
  <c r="BV25"/>
  <c r="BV95"/>
  <c r="BV96"/>
  <c r="AQ37"/>
  <c r="AQ25"/>
  <c r="BJ37"/>
  <c r="BJ25"/>
  <c r="BJ95"/>
  <c r="BJ96"/>
  <c r="AH38"/>
  <c r="AH37"/>
  <c r="P9"/>
  <c r="P8"/>
  <c r="AD9"/>
  <c r="Y19"/>
  <c r="Y9"/>
  <c r="Y8"/>
  <c r="K9"/>
  <c r="BR25"/>
  <c r="CL95"/>
  <c r="BM37"/>
  <c r="BM25"/>
  <c r="BM95"/>
  <c r="BM96"/>
  <c r="AL25"/>
  <c r="AL95"/>
  <c r="AL96"/>
  <c r="AI25"/>
  <c r="AI95"/>
  <c r="AI96"/>
  <c r="BA25"/>
  <c r="BA95"/>
  <c r="BA96"/>
  <c r="H9"/>
  <c r="CA37"/>
  <c r="CA25"/>
  <c r="AH25"/>
  <c r="BI25"/>
  <c r="AZ37"/>
  <c r="AZ25"/>
  <c r="AU25"/>
  <c r="AU95"/>
  <c r="AU96"/>
  <c r="BN52"/>
  <c r="BN96"/>
  <c r="G38"/>
  <c r="G37"/>
  <c r="G25"/>
  <c r="G95"/>
  <c r="G96"/>
  <c r="AI40"/>
  <c r="AI38"/>
  <c r="AI37"/>
  <c r="E96"/>
  <c r="AQ95"/>
  <c r="AQ96"/>
  <c r="AQ8"/>
  <c r="BL95"/>
  <c r="BL96"/>
  <c r="BL8"/>
  <c r="AZ8"/>
  <c r="AZ95"/>
  <c r="AZ96"/>
  <c r="AH95"/>
  <c r="AH96"/>
  <c r="AH8"/>
  <c r="BC95"/>
  <c r="BC96"/>
  <c r="BC8"/>
  <c r="BI95"/>
  <c r="BI96"/>
  <c r="BI8"/>
  <c r="BR8"/>
  <c r="BR95"/>
  <c r="BR96"/>
  <c r="CA95"/>
  <c r="CA96"/>
  <c r="CA8"/>
</calcChain>
</file>

<file path=xl/sharedStrings.xml><?xml version="1.0" encoding="utf-8"?>
<sst xmlns="http://schemas.openxmlformats.org/spreadsheetml/2006/main" count="1413" uniqueCount="517">
  <si>
    <t xml:space="preserve">Промежуточная аттестация может проходить в форме зачёта (кроме последнего семестра изучения), дифференцированного зачёта, экзамена, экзамена (квалификационного), защиты курсового проекта/работы, защиты отчетной документации по практике . Все формы промежуточной аттестации, кроме экзамена/экзамена (квалификационного), проводятся за счет часов, отведенных на изучение дисциплины и междисциплинарного курса. Количество зачётов и дифференцированных зачётов не превышает 10 в учебном году без учёта зачёта по физической культуре. Количество экзаменов не превышает 8 в учебном году. </t>
  </si>
  <si>
    <t>Государственная итоговая аттестация обучающихся по специальности 19.02.08 Технология мяса и мясных продуктов  предусмотрена в виде дипломного проекта.</t>
  </si>
  <si>
    <t>Процедуру проведения промежуточной аттестации определяет  преподаватель/мастер производственного обучения.   Промежуточную аттестацию в форме экзамена следует проводить в день, освобожденный от других форм учебной нагрузки. Если дни экзаменов чередуются с днями учебных занятий, выделение времени на подготовку к экзамену не требуется, и проводить его можно на следующий день после завершения освоения соответствующей программы. Если 2 экзамена запланированы в рамках одной календарной недели без учебных занятий между ними, для подготовки ко второму экзамену, в т. ч. для проведения консультаций, следует предусмотреть не менее 2 дней.   По освоении программ профессиональных модулей в последнем семестре изучения проводится экзамен (квалификационный).</t>
  </si>
  <si>
    <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</si>
  <si>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Производственная практика (преддипломная) проводится концентрированно по окончании теоретического обучения и по завершению учебной и производственной (по профилю специальности) практик.</t>
  </si>
  <si>
    <t>Консультации предусмотрены в объеме 4 часа на одного обучающегося на каждый учебный год. Формы проведения консультаций (групповые, индивидуальные, письменные, устные) определяются  колледжем.</t>
  </si>
  <si>
    <t xml:space="preserve"> Каникулы составляют не менее 2 недель в зимний период и  не менее 10 недель в целом в году.</t>
  </si>
  <si>
    <t>В период обучения с юношами проводятся учебные сборы в соответствии с п.1 ст. 13 Федерального закона "О воинской обязанности и военной службе" от 28 марта 1998 г. №53-ФЗ.</t>
  </si>
  <si>
    <t>5. Пояснения к учебному плану.</t>
  </si>
  <si>
    <t xml:space="preserve">На изучение дисциплин «Основы безопасности жизнедеятельности» отведено 70 часов, на  «Физическую культуру» – 3 часа в неделю в течение теоретического периода обучения первого курса. </t>
  </si>
  <si>
    <t>№</t>
  </si>
  <si>
    <t>Наименование</t>
  </si>
  <si>
    <t>ЦМК</t>
  </si>
  <si>
    <t>2</t>
  </si>
  <si>
    <t>3</t>
  </si>
  <si>
    <t>4</t>
  </si>
  <si>
    <t>6</t>
  </si>
  <si>
    <t>7</t>
  </si>
  <si>
    <t>8</t>
  </si>
  <si>
    <t>9</t>
  </si>
  <si>
    <t>10</t>
  </si>
  <si>
    <t>11</t>
  </si>
  <si>
    <t>12</t>
  </si>
  <si>
    <t>13</t>
  </si>
  <si>
    <t>14</t>
  </si>
  <si>
    <t>15</t>
  </si>
  <si>
    <t>16</t>
  </si>
  <si>
    <t>18</t>
  </si>
  <si>
    <t>1</t>
  </si>
  <si>
    <t>19</t>
  </si>
  <si>
    <t>20</t>
  </si>
  <si>
    <t>21</t>
  </si>
  <si>
    <t>22</t>
  </si>
  <si>
    <t>5</t>
  </si>
  <si>
    <t>23</t>
  </si>
  <si>
    <t>24</t>
  </si>
  <si>
    <t>25</t>
  </si>
  <si>
    <t>26</t>
  </si>
  <si>
    <t>27</t>
  </si>
  <si>
    <t>30</t>
  </si>
  <si>
    <t>32</t>
  </si>
  <si>
    <t>33</t>
  </si>
  <si>
    <t>34</t>
  </si>
  <si>
    <t>35</t>
  </si>
  <si>
    <t>36</t>
  </si>
  <si>
    <t>37</t>
  </si>
  <si>
    <t>38</t>
  </si>
  <si>
    <t>39</t>
  </si>
  <si>
    <t>40</t>
  </si>
  <si>
    <t>41</t>
  </si>
  <si>
    <t>*</t>
  </si>
  <si>
    <t>Индекс</t>
  </si>
  <si>
    <t>Учебная практика</t>
  </si>
  <si>
    <t>216</t>
  </si>
  <si>
    <t>ПП</t>
  </si>
  <si>
    <t>Производственная практика (по профилю специальности)</t>
  </si>
  <si>
    <t>ПП.01.01</t>
  </si>
  <si>
    <t>72</t>
  </si>
  <si>
    <t>ПП.02.01</t>
  </si>
  <si>
    <t>ПП.03.01</t>
  </si>
  <si>
    <t>144</t>
  </si>
  <si>
    <t>ПП.04.01</t>
  </si>
  <si>
    <t>ПДП</t>
  </si>
  <si>
    <t>Производственная практика (преддипломная)</t>
  </si>
  <si>
    <t>0</t>
  </si>
  <si>
    <t>Иностранный язык</t>
  </si>
  <si>
    <t>История</t>
  </si>
  <si>
    <t>Физическая культура</t>
  </si>
  <si>
    <t>Основы безопасности жизнедеятельности</t>
  </si>
  <si>
    <t>44</t>
  </si>
  <si>
    <t>Общий гуманитарный и социально-экономический цикл</t>
  </si>
  <si>
    <t>ОГСЭ.01</t>
  </si>
  <si>
    <t>Основы философии</t>
  </si>
  <si>
    <t>ОГСЭ.02</t>
  </si>
  <si>
    <t>ОГСЭ.03</t>
  </si>
  <si>
    <t>17</t>
  </si>
  <si>
    <t>ОГСЭ.04</t>
  </si>
  <si>
    <t>ОГСЭ.05</t>
  </si>
  <si>
    <t>Математический и общий естественнонаучный цикл</t>
  </si>
  <si>
    <t>ЕН.01</t>
  </si>
  <si>
    <t>ЕН.02</t>
  </si>
  <si>
    <t>ОП</t>
  </si>
  <si>
    <t>Общепрофессиональные дисциплины</t>
  </si>
  <si>
    <t>ОП.01</t>
  </si>
  <si>
    <t>ОП.02</t>
  </si>
  <si>
    <t>ОП.03</t>
  </si>
  <si>
    <t>28</t>
  </si>
  <si>
    <t>29</t>
  </si>
  <si>
    <t>31</t>
  </si>
  <si>
    <t>Безопасность жизнедеятельности</t>
  </si>
  <si>
    <t>Профессиональные модули</t>
  </si>
  <si>
    <t>ПМ.01</t>
  </si>
  <si>
    <t>МДК.01.01</t>
  </si>
  <si>
    <t>ПМ.02</t>
  </si>
  <si>
    <t>МДК.02.01</t>
  </si>
  <si>
    <t>ПМ.03</t>
  </si>
  <si>
    <t>МДК.03.01</t>
  </si>
  <si>
    <t>МДК.03.02</t>
  </si>
  <si>
    <t>ПМ.04</t>
  </si>
  <si>
    <t>42</t>
  </si>
  <si>
    <t>МДК.04.01</t>
  </si>
  <si>
    <t>43</t>
  </si>
  <si>
    <t>ПМ.05</t>
  </si>
  <si>
    <t>МДК.05.01</t>
  </si>
  <si>
    <t>45</t>
  </si>
  <si>
    <t>46</t>
  </si>
  <si>
    <t>Формы промежуточной аттестации</t>
  </si>
  <si>
    <t>Учебная нагрузка обучающихся, ч.</t>
  </si>
  <si>
    <t>Распределение по курсам и семестрам</t>
  </si>
  <si>
    <t>Курс 1</t>
  </si>
  <si>
    <t>Курс 2</t>
  </si>
  <si>
    <t>Курс 3</t>
  </si>
  <si>
    <t>Курс 4</t>
  </si>
  <si>
    <t>Экзамены</t>
  </si>
  <si>
    <t>Зачеты</t>
  </si>
  <si>
    <t>Диффер. зачеты</t>
  </si>
  <si>
    <t>Максимальная</t>
  </si>
  <si>
    <t>Консультации</t>
  </si>
  <si>
    <t>Обязательная</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</si>
  <si>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</si>
  <si>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</si>
  <si>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</si>
  <si>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</si>
  <si>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</si>
  <si>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</si>
  <si>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</si>
  <si>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</si>
  <si>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</si>
  <si>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</si>
  <si>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</si>
  <si>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</si>
  <si>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Пр. занятия</t>
  </si>
  <si>
    <t>Лаб. занятия</t>
  </si>
  <si>
    <t>Максим.</t>
  </si>
  <si>
    <t>Самост.</t>
  </si>
  <si>
    <t>Консульт.</t>
  </si>
  <si>
    <t>Обяз. часть</t>
  </si>
  <si>
    <t>Вар. часть</t>
  </si>
  <si>
    <t>Пр.занятия</t>
  </si>
  <si>
    <t>47</t>
  </si>
  <si>
    <t>48</t>
  </si>
  <si>
    <t>49</t>
  </si>
  <si>
    <t>50</t>
  </si>
  <si>
    <t>51</t>
  </si>
  <si>
    <t>52</t>
  </si>
  <si>
    <t>53</t>
  </si>
  <si>
    <t>55</t>
  </si>
  <si>
    <t>56</t>
  </si>
  <si>
    <t>57</t>
  </si>
  <si>
    <t>58</t>
  </si>
  <si>
    <t>59</t>
  </si>
  <si>
    <t>60</t>
  </si>
  <si>
    <t>61</t>
  </si>
  <si>
    <t>62</t>
  </si>
  <si>
    <t>63</t>
  </si>
  <si>
    <t>64</t>
  </si>
  <si>
    <t>66</t>
  </si>
  <si>
    <t>67</t>
  </si>
  <si>
    <t>68</t>
  </si>
  <si>
    <t>69</t>
  </si>
  <si>
    <t>70</t>
  </si>
  <si>
    <t>71</t>
  </si>
  <si>
    <t>73</t>
  </si>
  <si>
    <t>74</t>
  </si>
  <si>
    <t>75</t>
  </si>
  <si>
    <t>77</t>
  </si>
  <si>
    <t>78</t>
  </si>
  <si>
    <t>79</t>
  </si>
  <si>
    <t>80</t>
  </si>
  <si>
    <t>81</t>
  </si>
  <si>
    <t>82</t>
  </si>
  <si>
    <t>83</t>
  </si>
  <si>
    <t>84</t>
  </si>
  <si>
    <t>85</t>
  </si>
  <si>
    <t>86</t>
  </si>
  <si>
    <t>88</t>
  </si>
  <si>
    <t>89</t>
  </si>
  <si>
    <t>90</t>
  </si>
  <si>
    <t>Итого час/нед (с учетом консультаций в период обучения по циклам)</t>
  </si>
  <si>
    <t>54</t>
  </si>
  <si>
    <t>ОБЩЕОБРАЗОВАТЕЛЬНАЯ ПОДГОТОВКА</t>
  </si>
  <si>
    <t>65</t>
  </si>
  <si>
    <t>ПРОФЕССИОНАЛЬНАЯ ПОДГОТОВКА</t>
  </si>
  <si>
    <t>76</t>
  </si>
  <si>
    <t>Профессиональный цикл</t>
  </si>
  <si>
    <t>87</t>
  </si>
  <si>
    <t>час</t>
  </si>
  <si>
    <t xml:space="preserve">Учебная и производственная (по профилю специальности) практики </t>
  </si>
  <si>
    <t xml:space="preserve">2 </t>
  </si>
  <si>
    <t xml:space="preserve">    Концентрированная</t>
  </si>
  <si>
    <t xml:space="preserve">    Рассредоточенная</t>
  </si>
  <si>
    <t>Производственная (по профилю специальности)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</si>
  <si>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</si>
  <si>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</si>
  <si>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</si>
  <si>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КОНСУЛЬТАЦИИ по О</t>
  </si>
  <si>
    <t xml:space="preserve">          в т.ч. в период обучения по циклам</t>
  </si>
  <si>
    <t>КОНСУЛЬТАЦИИ по ПП</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</si>
  <si>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</si>
  <si>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</si>
  <si>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</si>
  <si>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</si>
  <si>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</si>
  <si>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</si>
  <si>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</si>
  <si>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</si>
  <si>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</si>
  <si>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</si>
  <si>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</si>
  <si>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</si>
  <si>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</si>
  <si>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</si>
  <si>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</si>
  <si>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</si>
  <si>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</si>
  <si>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</si>
  <si>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</si>
  <si>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</si>
  <si>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</si>
  <si>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</si>
  <si>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</si>
  <si>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</si>
  <si>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</si>
  <si>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</si>
  <si>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</si>
  <si>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</si>
  <si>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</si>
  <si>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</si>
  <si>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</si>
  <si>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</si>
  <si>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</si>
  <si>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</si>
  <si>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</si>
  <si>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</si>
  <si>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</si>
  <si>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</si>
  <si>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</si>
  <si>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</si>
  <si>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</si>
  <si>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</si>
  <si>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</si>
  <si>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</si>
  <si>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</si>
  <si>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</si>
  <si>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</si>
  <si>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</si>
  <si>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</si>
  <si>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</si>
  <si>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</si>
  <si>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</si>
  <si>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</si>
  <si>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</si>
  <si>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</si>
  <si>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</si>
  <si>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</si>
  <si>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</si>
  <si>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</si>
  <si>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</si>
  <si>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</si>
  <si>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</si>
  <si>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</si>
  <si>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</si>
  <si>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</si>
  <si>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</si>
  <si>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</si>
  <si>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</si>
  <si>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</si>
  <si>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</si>
  <si>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</si>
  <si>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</si>
  <si>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</si>
  <si>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</si>
  <si>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</si>
  <si>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</si>
  <si>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</si>
  <si>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</si>
  <si>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Подго-_x000D_
товка</t>
  </si>
  <si>
    <t>Прове-_x000D_
дение</t>
  </si>
  <si>
    <t>1 сем</t>
  </si>
  <si>
    <t>2 сем</t>
  </si>
  <si>
    <t>нед.</t>
  </si>
  <si>
    <t>час. обяз. уч. занятий</t>
  </si>
  <si>
    <t xml:space="preserve">11 </t>
  </si>
  <si>
    <t xml:space="preserve">52 </t>
  </si>
  <si>
    <t xml:space="preserve">34 </t>
  </si>
  <si>
    <t xml:space="preserve">1 </t>
  </si>
  <si>
    <t xml:space="preserve">10 </t>
  </si>
  <si>
    <t xml:space="preserve">4 </t>
  </si>
  <si>
    <t xml:space="preserve">43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</si>
  <si>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</si>
  <si>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</si>
  <si>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</si>
  <si>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</si>
  <si>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</si>
  <si>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</si>
  <si>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</si>
  <si>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</si>
  <si>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</si>
  <si>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</si>
  <si>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</si>
  <si>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</si>
  <si>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</si>
  <si>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уровень образования</t>
  </si>
  <si>
    <t>квалификация:</t>
  </si>
  <si>
    <t>20 7</t>
  </si>
  <si>
    <t>21 7</t>
  </si>
  <si>
    <t>22 7</t>
  </si>
  <si>
    <t>23 7</t>
  </si>
  <si>
    <t>24 7</t>
  </si>
  <si>
    <t>25 7</t>
  </si>
  <si>
    <t>форма обучения</t>
  </si>
  <si>
    <t>Очная</t>
  </si>
  <si>
    <t>Срок получения СПО по ППССЗ:</t>
  </si>
  <si>
    <t>3г 10м</t>
  </si>
  <si>
    <t>год начала подготовки по УП</t>
  </si>
  <si>
    <t>профиль получаемого профессионального образования</t>
  </si>
  <si>
    <t>Приказ об утверждении ФГОС</t>
  </si>
  <si>
    <t xml:space="preserve">от </t>
  </si>
  <si>
    <t xml:space="preserve">     № </t>
  </si>
  <si>
    <t>ЕН.00</t>
  </si>
  <si>
    <t>П.00</t>
  </si>
  <si>
    <t>ОП.00</t>
  </si>
  <si>
    <t>ПМ.00</t>
  </si>
  <si>
    <t>Наименование циклов, разделов,
дисциплин, профессиональных модулей, МДК, практик</t>
  </si>
  <si>
    <t>ОГСЭ.00</t>
  </si>
  <si>
    <t>Cеминары</t>
  </si>
  <si>
    <t>Семинары</t>
  </si>
  <si>
    <t>Обязательная ауд.нагрузка</t>
  </si>
  <si>
    <t>ПМ.1.ЭК</t>
  </si>
  <si>
    <t>Экзамен квалификационный</t>
  </si>
  <si>
    <t>ПМ.2.ЭК</t>
  </si>
  <si>
    <t>УП.03.01</t>
  </si>
  <si>
    <t>ПМ.3.ЭК</t>
  </si>
  <si>
    <t>ПМ.4.ЭК</t>
  </si>
  <si>
    <t>УП.05.01</t>
  </si>
  <si>
    <t>ПМ.5.ЭК</t>
  </si>
  <si>
    <t>ОП.04</t>
  </si>
  <si>
    <t>ОП.05</t>
  </si>
  <si>
    <t>ОП.06</t>
  </si>
  <si>
    <t>3-8</t>
  </si>
  <si>
    <t>12  нед</t>
  </si>
  <si>
    <t>Всего часов с учетом практик</t>
  </si>
  <si>
    <t>2 нед.</t>
  </si>
  <si>
    <t>4 нед.</t>
  </si>
  <si>
    <t>4*</t>
  </si>
  <si>
    <t>5 нед.</t>
  </si>
  <si>
    <t>6 нед.</t>
  </si>
  <si>
    <t>24 нед.</t>
  </si>
  <si>
    <t xml:space="preserve"> в течении 1 уч.года предусмотренны консультации в объем: 4 часа на 1 обучающегося</t>
  </si>
  <si>
    <t xml:space="preserve">4 нед. </t>
  </si>
  <si>
    <t>Экзамены (без учета физ. культуры, с учетом комплексного характера (отмечены*))</t>
  </si>
  <si>
    <t>Диффер. зачеты (без учета физ. культуры, с учетом комплексного характера  (отмечены*))</t>
  </si>
  <si>
    <t>Зачеты (без учета физ. культуры, с учетом комплексного характера  (отмечены*))</t>
  </si>
  <si>
    <t>Обязательная учебная нагрузка</t>
  </si>
  <si>
    <t>ВСЕГО (по учебным циклам профессиональной подготовки, в т.ч. практикам)</t>
  </si>
  <si>
    <t>ВСЕГО (по учебным циклам общеобразовательной и профессиональной подготовкам, в т.ч. практикам)</t>
  </si>
  <si>
    <t>Директор</t>
  </si>
  <si>
    <t>Кабинеты:</t>
  </si>
  <si>
    <t>иностранного языка</t>
  </si>
  <si>
    <t>2.</t>
  </si>
  <si>
    <t>1.</t>
  </si>
  <si>
    <t>1.1</t>
  </si>
  <si>
    <t>1.2</t>
  </si>
  <si>
    <t>1.3</t>
  </si>
  <si>
    <t>1.4</t>
  </si>
  <si>
    <t>1.5</t>
  </si>
  <si>
    <t>1.6</t>
  </si>
  <si>
    <t>2.1</t>
  </si>
  <si>
    <t>2.2</t>
  </si>
  <si>
    <t>Спортивный комплекс:</t>
  </si>
  <si>
    <t>2.3</t>
  </si>
  <si>
    <t>2.4</t>
  </si>
  <si>
    <t>2.5</t>
  </si>
  <si>
    <t>2.6</t>
  </si>
  <si>
    <t>3.</t>
  </si>
  <si>
    <t>спортивный зал</t>
  </si>
  <si>
    <t>открытый стадион широкого профиля с элементами полосы препятствий</t>
  </si>
  <si>
    <t>Залы:</t>
  </si>
  <si>
    <t>3.1</t>
  </si>
  <si>
    <t>3.2</t>
  </si>
  <si>
    <t>3.3</t>
  </si>
  <si>
    <t>4.</t>
  </si>
  <si>
    <t>4.1</t>
  </si>
  <si>
    <t>4.2</t>
  </si>
  <si>
    <t>библиотека</t>
  </si>
  <si>
    <t>читальный зал с выходом в сеть Интернет</t>
  </si>
  <si>
    <t xml:space="preserve"> стрелковый тир (в любой модификации, включая электронный) или место для стрельбы.</t>
  </si>
  <si>
    <t xml:space="preserve"> актовый зал.</t>
  </si>
  <si>
    <t>4.3</t>
  </si>
  <si>
    <t>• Федерального закона от 29 декабря 2012 г. № 273-ФЗ "Об образовании в Российской Федерации";</t>
  </si>
  <si>
    <t>• Приказа Минобрнауки России от 14.06. 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</si>
  <si>
    <t>• Приказа Минобрнауки России от 16.08.2013 № 968 «Об утверждении порядка проведения государственной итоговой аттестации по образовательным программам среднего профессионального образования»</t>
  </si>
  <si>
    <t>Начало учебных занятий - 1 сентября, окончание - в соответствии с графиком учебного процесса.</t>
  </si>
  <si>
    <t>Максимальный объем учебной нагрузки обучающихся составляет 54 академических часа в неделю, включая все виды аудиторной и внеаудиторной (самостоятельной) учебной работы по освоению ППССЗ.</t>
  </si>
  <si>
    <t>Максимальный объем аудиторной учебной нагрузки составляет 36 академических часов в неделю.</t>
  </si>
  <si>
    <t>Русский язык и культура речи</t>
  </si>
  <si>
    <t>Математика</t>
  </si>
  <si>
    <t>Экологические основы природопользования</t>
  </si>
  <si>
    <t>Химия</t>
  </si>
  <si>
    <t>ЕН.03</t>
  </si>
  <si>
    <t>4,6,8</t>
  </si>
  <si>
    <t>18  нед</t>
  </si>
  <si>
    <t>11  нед</t>
  </si>
  <si>
    <t>9  нед</t>
  </si>
  <si>
    <t>ОП.07</t>
  </si>
  <si>
    <t>ОП.08</t>
  </si>
  <si>
    <t>ОП.09</t>
  </si>
  <si>
    <t>ОП.10</t>
  </si>
  <si>
    <t>ОП.11</t>
  </si>
  <si>
    <t>ОП.12</t>
  </si>
  <si>
    <t>ОП.13</t>
  </si>
  <si>
    <t>Инженерная графика</t>
  </si>
  <si>
    <t>Техническая механика</t>
  </si>
  <si>
    <t>Электротехника и электронная техника</t>
  </si>
  <si>
    <t>Микробиология, санитария и гигиена в пищевом производстве</t>
  </si>
  <si>
    <t>Анатомия и физиология сельскохозяйственных животных</t>
  </si>
  <si>
    <t>Биохимия и микробиология мяса и мясных продуктов</t>
  </si>
  <si>
    <t>Автоматизация технологических процессов</t>
  </si>
  <si>
    <t>Информационные технологии в профессиональной деятельности</t>
  </si>
  <si>
    <t>Метрология и стандартизация</t>
  </si>
  <si>
    <t>Правовые основы профессиональной деятельности</t>
  </si>
  <si>
    <t>Основы экономики, менеджмента и маркетинга</t>
  </si>
  <si>
    <t>Охрана труда</t>
  </si>
  <si>
    <t>Приемка, убой и первичная переработка скота, птицы и кроликов</t>
  </si>
  <si>
    <t>Технология первичной переработки скота, птицы и кроликов</t>
  </si>
  <si>
    <t>Экзамен (квалификационный)</t>
  </si>
  <si>
    <t>Обработка продуктов убоя</t>
  </si>
  <si>
    <t>Технология обработки продуктов убоя</t>
  </si>
  <si>
    <t>Производство колбасных изделий, копченых изделий и полуфабрикатов</t>
  </si>
  <si>
    <t>Технология производства колбасных изделий</t>
  </si>
  <si>
    <t>Технология производства копченых изделий и полуфабрикатов</t>
  </si>
  <si>
    <t>Организация работы структурного подразделения</t>
  </si>
  <si>
    <t>Управление структурным подразделением организации</t>
  </si>
  <si>
    <t>Выполнение работ по одной или нескольким профессиям рабочих, должностям служащих ("Подготовитель пищевого сырья и материалов")</t>
  </si>
  <si>
    <t>19 нед.</t>
  </si>
  <si>
    <t>7*</t>
  </si>
  <si>
    <t xml:space="preserve">Т.Г. Баркова </t>
  </si>
  <si>
    <t>информационных технологий в профессиональной деятельности;</t>
  </si>
  <si>
    <t>экологических основ природопользования;</t>
  </si>
  <si>
    <t>инженерной графики;</t>
  </si>
  <si>
    <t>технической механики;</t>
  </si>
  <si>
    <t>технологии мяса и мясных продуктов;</t>
  </si>
  <si>
    <t>технологического оборудования для производства мяса, мясных продуктов и пищевых товаров народного потребления из животного сырья;</t>
  </si>
  <si>
    <t>безопасности жизнедеятельности и охраны труда.</t>
  </si>
  <si>
    <t>Лаборатории:</t>
  </si>
  <si>
    <t>гуманитарных и социальных дисциплиноциально-экономических дисциплин;</t>
  </si>
  <si>
    <t>1.7</t>
  </si>
  <si>
    <t>1.8</t>
  </si>
  <si>
    <t>1.9</t>
  </si>
  <si>
    <t>мясного и животного сырья и продукции;</t>
  </si>
  <si>
    <t>электротехники и электронной техники;</t>
  </si>
  <si>
    <t>автоматизации технологических процессов;</t>
  </si>
  <si>
    <t>метрологии и стандартизации;</t>
  </si>
  <si>
    <t>микробиологии, санитарии и гигиены.</t>
  </si>
  <si>
    <t>химии;</t>
  </si>
  <si>
    <t>Учебный план по специальности 19.02.08 Технология мяса и мясных продуктов разработан на основании:</t>
  </si>
  <si>
    <t>• Приказа Минобрнауки России от 22.04.2014 № 379 "Об утверждении федерального государственного образовательного стандарта среднего профессионального образования по специальности 19.02.08 Технология мяса и мясных продуктов" (Зарегистрировано в Минюсте России 31.07.2014 № 33389)</t>
  </si>
  <si>
    <t>• Приказа Министерства образования и науки Российской Федерации (Минобрнауки России) от 18 апреля 2013 г. № 291 г. Москва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</si>
  <si>
    <t>Формами текущего контроля знаний, промежуточной аттестации по дисциплинам и профессиональным модулям являются – зачет, дифференцированный зачет, экзамен (в т.ч. комплексный) в соответствии с учебным планом. Зачеты и дифференцированные зачеты, проводятся за счет часов, отведенных на изучение дисциплины.</t>
  </si>
  <si>
    <t>Промежуточная аттестация в форме экзамена/экзамена (квалификационного) проводится в день, освобожденный от других форм нагрузки.</t>
  </si>
  <si>
    <t>Учебные практики проводятся концентрированно третьем курсе  в специализированных лабораториях  колледжа.  Производственные практики проводятся концентрированно на втором, третьем и четвертом курсах. Базами производственных практик являются профильных предприятия и организации.</t>
  </si>
  <si>
    <t xml:space="preserve">В рамках общеобразовательной подготовки учебное время, отведенное на обязательное  аудиторное обучение в объеме 1404 час., распределено на изучение базовых и профильных учебных дисциплин. </t>
  </si>
  <si>
    <t>Обязательная часть общего гуманитарного и социально-экономического учебного цикла ППССЗ  -"Основы философии", "История",  "Иностранный язык", "Физическая культура".
Обязательная часть профессионального учебного цикла ППССЗ должна предусматривать изучение дисциплины "Безопасность жизнедеятельности". Объем часов на дисциплину "Безопасность жизнедеятельности" составляет 68 часов, из них на освоение основ военной службы - 48 часов.</t>
  </si>
  <si>
    <t xml:space="preserve">Выполнение курсового проекта/работы является видом учебной работы по  междисциплинарному курсу МДК .03.01 Технология производства колбасных изделий (в рамках  ПМ.03 Производство колбасных изделий, копченых изделий и полуфабрикатов), который реализуется в пределах времени, отведенного на изучение профессиональных модулей. </t>
  </si>
  <si>
    <t xml:space="preserve">Текущий контроль знаний осуществляется на лекциях, семинарах, практических и лабораторных занятиях  и определяется педагогическими работниками по  шкале оценивания: "2", "3", "4" и "5". Курсовая работа/проект оценивается согласно указанной шкале. </t>
  </si>
  <si>
    <t>Русский язык</t>
  </si>
  <si>
    <t>Литература</t>
  </si>
  <si>
    <t>Астрономия</t>
  </si>
  <si>
    <t>Биология</t>
  </si>
  <si>
    <t xml:space="preserve">В соответствии Федеральным законом «Об образовании в Российской Федерации»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естественнонаучного профиля получаемого профессионального образования. </t>
  </si>
  <si>
    <t>часа</t>
  </si>
  <si>
    <t>часов</t>
  </si>
  <si>
    <t>Общий объем обязательной  нагрузки ППССЗ по специальности 19.02.08 Технология мяса и мясных продуктов (на базе основного общего образования) состовляет- 5544 часа: ОП Общеобразовательная подготовка- 1404 часа; ОГСЭ.00 Общий гуманитарный и социально-экономический цикл- не менее 432 часов; ЕН.00 Математический и общий естественно-научный цикл- не менее 224 часа; ОП.00 Общепрофессиональный цикл- не менее 628 часов; ПМ.00 Профессиональный цикл- не менее 840 часов; Государственная итоговая аттестация- 216 часов (подготовка ВКР- 4 недели и защита ВКР- 2 недели); вариативная часть состовляет- 900 часов; учебная и производственная практика (по специальности)- 900 часов; производственная практика (преддипломная)- 144 часа (4 недели).</t>
  </si>
  <si>
    <t>Учебным планом 19.02.08 Технология мяса и мясных продуктов (на базе основного общего образования) предусмотренно проведения комплексного экзамена (в соответствующей колонки обозначение "*"):  во втором семестре по учебным дисциплинам ОУДб.01 Русский язык и ОУДб.01  Литература; в четвертом семестре по учебным дисциплинам ЕН. 03 Химия и ОП.06 Биохимия и микробиология мяса и мясных продуктов; в седьмом семестре по учебным дисциплинам ОП.10 Правовые основы профессиональной деятельности и ОП.11 Основы экономики, менеджмента и маркетинга.</t>
  </si>
  <si>
    <t>Теоретические основы по выполнению работ попрофессии "Подготовитель пищевого сырья и материалов"</t>
  </si>
  <si>
    <t>Курсовые, индивид. проекты/работы</t>
  </si>
  <si>
    <t>ОГСЭ.06</t>
  </si>
  <si>
    <t>Психология общения</t>
  </si>
  <si>
    <t>Курсовые , индивидуальные проекты/работы (без учета физ. культуры)</t>
  </si>
  <si>
    <t xml:space="preserve">Распределение 900 часов обязательных учебных занятий вариативной части образовательной программы: на цикл ЭГСЭ 00- 162 часа, в том числе на введение дисциплин: ОГСЭ. 05 "Русский язык и культура речи" (60 часов),  ОГСЭ. 06 "Психология общения" (38 часов); на цикл ЕН 00- 184 часа; на цикл ОП 00- 362 часа; на цикл ПМ 00-  192 часа. </t>
  </si>
  <si>
    <t>ОУД</t>
  </si>
  <si>
    <t>Общие дисциплины</t>
  </si>
  <si>
    <t>ОУД.01</t>
  </si>
  <si>
    <t>ОУД.02</t>
  </si>
  <si>
    <t>ОУД.03</t>
  </si>
  <si>
    <t>ОУД.04</t>
  </si>
  <si>
    <t>ОУД.05</t>
  </si>
  <si>
    <t>ОУД.06</t>
  </si>
  <si>
    <t>1-2</t>
  </si>
  <si>
    <t>ОУД.07</t>
  </si>
  <si>
    <t>ОУД.08</t>
  </si>
  <si>
    <t>Дисциплины по выбору из  обязательных предметных областей</t>
  </si>
  <si>
    <t>ОУД.09</t>
  </si>
  <si>
    <t>Родная литература</t>
  </si>
  <si>
    <t>ОУД.10</t>
  </si>
  <si>
    <t>ОУД.11</t>
  </si>
  <si>
    <t xml:space="preserve">Дополнительные  дисциплины </t>
  </si>
  <si>
    <t>ОУД.12</t>
  </si>
  <si>
    <t>Введение в сециальность и индивидуальное проктирование</t>
  </si>
  <si>
    <t>Самостоятельная работа</t>
  </si>
  <si>
    <t>Курс./индив. проектир.</t>
  </si>
  <si>
    <t xml:space="preserve">СР по курс./ идивид. проекту </t>
  </si>
  <si>
    <t>Курс./индив. проектир..</t>
  </si>
  <si>
    <t>В рамках дисциплины ОУД.12 Введение в сециальность и индивидуальное проктирование  реализуется вид учебной деятельности- индивидуальное проектирование. Формой промежуточной аттестации проектной деятельности является зачет. Оценивание индивидуального проекта осуществляется по шкале: "зачтено", "незачтено".</t>
  </si>
  <si>
    <t xml:space="preserve">Для всех видов аудиторных занятий академический час устанавливается продолжительностью 45 минут. Учебные занятия проводятся в виде пар - два спаренных занятия. Продолжительность пары - 2 академических часа. </t>
  </si>
  <si>
    <t>Министерство образования, науки и образования Республики Крым</t>
  </si>
  <si>
    <t>Государственное бюджетное  профессиональное образовательное учреждение Республики Крым  "Симферопольский политехнический колледж"</t>
  </si>
  <si>
    <t xml:space="preserve">                    код</t>
  </si>
  <si>
    <t xml:space="preserve">                                 Технология мяса и мясных продуктов</t>
  </si>
  <si>
    <t xml:space="preserve">                                                                  наименование специальности</t>
  </si>
  <si>
    <t xml:space="preserve">          19.02.08</t>
  </si>
  <si>
    <t xml:space="preserve">      основное общее образование</t>
  </si>
  <si>
    <t>4. Перечень лабораторий, кабинетов, мастерских и др.</t>
  </si>
  <si>
    <t>по программе базовой подготовки</t>
  </si>
  <si>
    <t xml:space="preserve">                                                          Техник-технологу</t>
  </si>
  <si>
    <t xml:space="preserve">                                             естественнонаучный</t>
  </si>
  <si>
    <t xml:space="preserve">                               при реализации программы среднего общего образования</t>
  </si>
</sst>
</file>

<file path=xl/styles.xml><?xml version="1.0" encoding="utf-8"?>
<styleSheet xmlns="http://schemas.openxmlformats.org/spreadsheetml/2006/main">
  <numFmts count="1">
    <numFmt numFmtId="172" formatCode="##,###"/>
  </numFmts>
  <fonts count="32">
    <font>
      <sz val="8"/>
      <color indexed="8"/>
      <name val="Tahoma"/>
      <charset val="252"/>
    </font>
    <font>
      <sz val="8"/>
      <color indexed="8"/>
      <name val="Tahoma"/>
      <charset val="252"/>
    </font>
    <font>
      <sz val="8"/>
      <color indexed="8"/>
      <name val="Tahoma"/>
      <family val="2"/>
      <charset val="204"/>
    </font>
    <font>
      <sz val="9"/>
      <color indexed="8"/>
      <name val="Tahoma"/>
      <family val="2"/>
      <charset val="204"/>
    </font>
    <font>
      <b/>
      <sz val="9"/>
      <color indexed="8"/>
      <name val="Tahoma"/>
      <family val="2"/>
      <charset val="204"/>
    </font>
    <font>
      <b/>
      <sz val="8"/>
      <color indexed="8"/>
      <name val="Tahoma"/>
      <family val="2"/>
      <charset val="204"/>
    </font>
    <font>
      <b/>
      <sz val="11"/>
      <color indexed="8"/>
      <name val="Arial"/>
      <family val="2"/>
      <charset val="204"/>
    </font>
    <font>
      <sz val="10"/>
      <color indexed="8"/>
      <name val="Tahoma"/>
      <family val="2"/>
      <charset val="204"/>
    </font>
    <font>
      <sz val="10"/>
      <color indexed="8"/>
      <name val="Symbol"/>
      <family val="1"/>
      <charset val="2"/>
    </font>
    <font>
      <b/>
      <sz val="10"/>
      <color indexed="8"/>
      <name val="Arial"/>
      <family val="2"/>
      <charset val="204"/>
    </font>
    <font>
      <sz val="8"/>
      <color indexed="8"/>
      <name val="Symbol"/>
      <family val="1"/>
      <charset val="2"/>
    </font>
    <font>
      <sz val="7"/>
      <color indexed="8"/>
      <name val="Tahoma"/>
      <family val="2"/>
      <charset val="204"/>
    </font>
    <font>
      <sz val="6"/>
      <color indexed="8"/>
      <name val="Arial"/>
      <family val="2"/>
      <charset val="204"/>
    </font>
    <font>
      <u/>
      <sz val="8"/>
      <color indexed="8"/>
      <name val="Tahoma"/>
      <family val="2"/>
      <charset val="204"/>
    </font>
    <font>
      <b/>
      <sz val="26"/>
      <color indexed="8"/>
      <name val="Times New Roman"/>
      <family val="1"/>
      <charset val="204"/>
    </font>
    <font>
      <b/>
      <sz val="8"/>
      <color indexed="8"/>
      <name val="Tahoma"/>
      <family val="2"/>
      <charset val="204"/>
    </font>
    <font>
      <sz val="8"/>
      <name val="Tahoma"/>
      <family val="2"/>
      <charset val="204"/>
    </font>
    <font>
      <b/>
      <sz val="8"/>
      <name val="Tahoma"/>
      <family val="2"/>
      <charset val="204"/>
    </font>
    <font>
      <sz val="8"/>
      <name val="Tahoma"/>
      <family val="2"/>
      <charset val="204"/>
    </font>
    <font>
      <sz val="9"/>
      <color indexed="8"/>
      <name val="Tahoma"/>
      <family val="2"/>
      <charset val="204"/>
    </font>
    <font>
      <sz val="10"/>
      <name val="Times New Roman"/>
      <family val="1"/>
    </font>
    <font>
      <sz val="10"/>
      <color indexed="8"/>
      <name val="Times New Roman"/>
      <family val="1"/>
    </font>
    <font>
      <b/>
      <sz val="10"/>
      <color indexed="8"/>
      <name val="Times New Roman"/>
      <family val="1"/>
      <charset val="204"/>
    </font>
    <font>
      <sz val="10"/>
      <color indexed="8"/>
      <name val="Times New Roman"/>
      <family val="1"/>
      <charset val="204"/>
    </font>
    <font>
      <sz val="8"/>
      <color indexed="8"/>
      <name val="Times New Roman"/>
      <family val="1"/>
      <charset val="204"/>
    </font>
    <font>
      <sz val="12"/>
      <color indexed="8"/>
      <name val="Times New Roman"/>
      <family val="1"/>
      <charset val="204"/>
    </font>
    <font>
      <u/>
      <sz val="12"/>
      <color indexed="8"/>
      <name val="Times New Roman"/>
      <family val="1"/>
      <charset val="204"/>
    </font>
    <font>
      <b/>
      <sz val="12"/>
      <color indexed="8"/>
      <name val="Times New Roman"/>
      <family val="1"/>
      <charset val="204"/>
    </font>
    <font>
      <sz val="14"/>
      <color indexed="8"/>
      <name val="Times New Roman"/>
      <family val="1"/>
      <charset val="204"/>
    </font>
    <font>
      <b/>
      <i/>
      <sz val="14"/>
      <color indexed="8"/>
      <name val="Times New Roman"/>
      <family val="1"/>
      <charset val="204"/>
    </font>
    <font>
      <i/>
      <sz val="10"/>
      <color indexed="8"/>
      <name val="Times New Roman"/>
      <family val="1"/>
      <charset val="204"/>
    </font>
    <font>
      <b/>
      <sz val="14"/>
      <color indexed="8"/>
      <name val="Times New Roman"/>
      <family val="1"/>
      <charset val="204"/>
    </font>
  </fonts>
  <fills count="16">
    <fill>
      <patternFill patternType="none"/>
    </fill>
    <fill>
      <patternFill patternType="gray125"/>
    </fill>
    <fill>
      <patternFill patternType="solid">
        <fgColor indexed="9"/>
        <bgColor indexed="16"/>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7"/>
        <bgColor indexed="16"/>
      </patternFill>
    </fill>
    <fill>
      <patternFill patternType="solid">
        <fgColor indexed="42"/>
        <bgColor indexed="16"/>
      </patternFill>
    </fill>
    <fill>
      <patternFill patternType="solid">
        <fgColor indexed="43"/>
        <bgColor indexed="16"/>
      </patternFill>
    </fill>
    <fill>
      <patternFill patternType="solid">
        <fgColor indexed="44"/>
        <bgColor indexed="16"/>
      </patternFill>
    </fill>
    <fill>
      <patternFill patternType="solid">
        <fgColor indexed="10"/>
        <bgColor indexed="64"/>
      </patternFill>
    </fill>
    <fill>
      <patternFill patternType="solid">
        <fgColor indexed="22"/>
        <bgColor indexed="16"/>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44"/>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ck">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4">
    <xf numFmtId="0" fontId="0" fillId="0" borderId="0"/>
    <xf numFmtId="0" fontId="2" fillId="0" borderId="0"/>
    <xf numFmtId="0" fontId="3" fillId="0" borderId="0"/>
    <xf numFmtId="0" fontId="3" fillId="0" borderId="0"/>
  </cellStyleXfs>
  <cellXfs count="350">
    <xf numFmtId="0" fontId="0" fillId="0" borderId="0" xfId="0"/>
    <xf numFmtId="0" fontId="3" fillId="0" borderId="0" xfId="2"/>
    <xf numFmtId="0" fontId="1" fillId="2" borderId="0" xfId="0" applyFont="1" applyFill="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0" fillId="0" borderId="0" xfId="0" applyFill="1"/>
    <xf numFmtId="0" fontId="1" fillId="0" borderId="1" xfId="0" applyNumberFormat="1" applyFont="1" applyFill="1" applyBorder="1" applyAlignment="1" applyProtection="1">
      <alignment horizontal="center" vertical="center" textRotation="90"/>
      <protection locked="0"/>
    </xf>
    <xf numFmtId="0" fontId="1" fillId="0" borderId="1" xfId="0" applyNumberFormat="1" applyFont="1" applyFill="1" applyBorder="1" applyAlignment="1" applyProtection="1">
      <alignment horizontal="left" vertical="center" textRotation="90"/>
      <protection locked="0"/>
    </xf>
    <xf numFmtId="0" fontId="1" fillId="0" borderId="1"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left" vertical="top" wrapText="1"/>
      <protection locked="0"/>
    </xf>
    <xf numFmtId="0" fontId="10"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left"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textRotation="90" wrapText="1"/>
      <protection locked="0"/>
    </xf>
    <xf numFmtId="172"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4" xfId="0" applyNumberFormat="1" applyFont="1" applyFill="1" applyBorder="1" applyAlignment="1">
      <alignment horizontal="left"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4" xfId="0" applyNumberFormat="1" applyFont="1" applyFill="1" applyBorder="1" applyAlignment="1" applyProtection="1">
      <alignment horizontal="center" vertical="center"/>
      <protection locked="0"/>
    </xf>
    <xf numFmtId="0" fontId="1" fillId="0" borderId="4" xfId="0" applyNumberFormat="1" applyFont="1" applyFill="1" applyBorder="1" applyAlignment="1" applyProtection="1">
      <alignment horizontal="left" vertical="center" wrapText="1"/>
      <protection locked="0"/>
    </xf>
    <xf numFmtId="0" fontId="1" fillId="0" borderId="8"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pplyProtection="1">
      <alignment horizontal="center" vertical="center"/>
      <protection locked="0"/>
    </xf>
    <xf numFmtId="0" fontId="1" fillId="0" borderId="8"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5" xfId="0" applyNumberFormat="1" applyFont="1" applyFill="1" applyBorder="1" applyAlignment="1" applyProtection="1">
      <alignment horizontal="center" vertical="center"/>
      <protection locked="0"/>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5" fillId="0" borderId="4" xfId="0" applyNumberFormat="1" applyFont="1" applyFill="1" applyBorder="1" applyAlignment="1">
      <alignment horizontal="left" vertical="center" wrapText="1"/>
    </xf>
    <xf numFmtId="0" fontId="15" fillId="0" borderId="4" xfId="0" applyNumberFormat="1" applyFont="1" applyFill="1" applyBorder="1" applyAlignment="1" applyProtection="1">
      <alignment horizontal="left" vertical="center" wrapText="1"/>
      <protection locked="0"/>
    </xf>
    <xf numFmtId="0" fontId="2" fillId="2" borderId="1" xfId="1"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0" borderId="2" xfId="1" applyNumberFormat="1" applyFont="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pplyProtection="1">
      <alignment horizontal="center" vertical="center"/>
      <protection locked="0"/>
    </xf>
    <xf numFmtId="172" fontId="1" fillId="0" borderId="2" xfId="0" applyNumberFormat="1" applyFont="1" applyFill="1" applyBorder="1" applyAlignment="1" applyProtection="1">
      <alignment horizontal="center" vertical="center"/>
      <protection locked="0"/>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pplyProtection="1">
      <alignment horizontal="center" vertical="center"/>
      <protection locked="0"/>
    </xf>
    <xf numFmtId="0" fontId="0" fillId="0" borderId="1" xfId="0" applyFill="1" applyBorder="1"/>
    <xf numFmtId="0" fontId="15" fillId="0" borderId="5"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15" fillId="0" borderId="5" xfId="0" applyNumberFormat="1" applyFont="1" applyFill="1" applyBorder="1" applyAlignment="1">
      <alignment horizontal="center" vertical="center"/>
    </xf>
    <xf numFmtId="0" fontId="15" fillId="0" borderId="7" xfId="0" applyNumberFormat="1" applyFont="1" applyFill="1" applyBorder="1" applyAlignment="1">
      <alignment horizontal="center" vertical="center"/>
    </xf>
    <xf numFmtId="0" fontId="15" fillId="0" borderId="4" xfId="0" applyNumberFormat="1" applyFont="1" applyFill="1" applyBorder="1" applyAlignment="1" applyProtection="1">
      <alignment horizontal="center" vertical="center"/>
      <protection locked="0"/>
    </xf>
    <xf numFmtId="0" fontId="1" fillId="0" borderId="17" xfId="0" applyNumberFormat="1" applyFont="1" applyFill="1" applyBorder="1" applyAlignment="1">
      <alignment horizontal="center" vertical="center"/>
    </xf>
    <xf numFmtId="0" fontId="1" fillId="0" borderId="17" xfId="0" applyNumberFormat="1" applyFont="1" applyFill="1" applyBorder="1" applyAlignment="1" applyProtection="1">
      <alignment horizontal="center" vertical="center"/>
      <protection locked="0"/>
    </xf>
    <xf numFmtId="0" fontId="15" fillId="3" borderId="4" xfId="0" applyNumberFormat="1" applyFont="1" applyFill="1" applyBorder="1" applyAlignment="1" applyProtection="1">
      <alignment horizontal="left" vertical="center" wrapText="1"/>
      <protection locked="0"/>
    </xf>
    <xf numFmtId="0" fontId="1" fillId="0" borderId="18"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protection locked="0"/>
    </xf>
    <xf numFmtId="0" fontId="2" fillId="0" borderId="1" xfId="1" applyNumberFormat="1" applyFont="1" applyFill="1" applyBorder="1" applyAlignment="1" applyProtection="1">
      <alignment horizontal="left" vertical="center" wrapText="1"/>
      <protection locked="0"/>
    </xf>
    <xf numFmtId="0" fontId="1" fillId="0" borderId="19"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4" xfId="0" applyNumberFormat="1"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locked="0"/>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pplyProtection="1">
      <alignment horizontal="center" vertical="center"/>
      <protection locked="0"/>
    </xf>
    <xf numFmtId="172" fontId="1" fillId="0" borderId="18"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protection locked="0"/>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pplyProtection="1">
      <alignment horizontal="center" vertical="center"/>
      <protection locked="0"/>
    </xf>
    <xf numFmtId="0" fontId="1" fillId="0" borderId="25" xfId="0" applyNumberFormat="1" applyFont="1" applyFill="1" applyBorder="1" applyAlignment="1">
      <alignment horizontal="center" vertical="center"/>
    </xf>
    <xf numFmtId="172" fontId="1" fillId="0" borderId="7" xfId="0" applyNumberFormat="1" applyFont="1" applyFill="1" applyBorder="1" applyAlignment="1" applyProtection="1">
      <alignment horizontal="center" vertical="center"/>
      <protection locked="0"/>
    </xf>
    <xf numFmtId="0" fontId="1" fillId="0" borderId="4" xfId="0" applyNumberFormat="1" applyFont="1" applyFill="1" applyBorder="1" applyAlignment="1" applyProtection="1">
      <alignment horizontal="center" vertical="center" wrapText="1"/>
      <protection locked="0"/>
    </xf>
    <xf numFmtId="0" fontId="1" fillId="0" borderId="26" xfId="0" applyNumberFormat="1" applyFont="1" applyFill="1" applyBorder="1" applyAlignment="1" applyProtection="1">
      <alignment horizontal="center" vertical="center"/>
      <protection locked="0"/>
    </xf>
    <xf numFmtId="172" fontId="1" fillId="0" borderId="4" xfId="0" applyNumberFormat="1" applyFont="1" applyFill="1" applyBorder="1" applyAlignment="1" applyProtection="1">
      <alignment horizontal="center" vertical="center"/>
      <protection locked="0"/>
    </xf>
    <xf numFmtId="0" fontId="1" fillId="0" borderId="27"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center" vertical="center" wrapText="1"/>
      <protection locked="0"/>
    </xf>
    <xf numFmtId="0" fontId="1" fillId="0" borderId="22"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xf>
    <xf numFmtId="0" fontId="2" fillId="0" borderId="7" xfId="1" applyNumberFormat="1" applyFont="1" applyBorder="1" applyAlignment="1">
      <alignment horizontal="center" vertical="center"/>
    </xf>
    <xf numFmtId="0" fontId="2" fillId="0" borderId="13" xfId="1" applyNumberFormat="1" applyFont="1" applyFill="1" applyBorder="1" applyAlignment="1">
      <alignment horizontal="left" vertical="center"/>
    </xf>
    <xf numFmtId="0" fontId="1" fillId="0" borderId="6" xfId="0" applyNumberFormat="1" applyFont="1" applyFill="1" applyBorder="1" applyAlignment="1" applyProtection="1">
      <alignment horizontal="center" vertical="center"/>
      <protection locked="0"/>
    </xf>
    <xf numFmtId="0" fontId="15" fillId="0" borderId="21" xfId="0" applyNumberFormat="1" applyFont="1" applyFill="1" applyBorder="1" applyAlignment="1" applyProtection="1">
      <alignment horizontal="center" vertical="center" wrapText="1"/>
      <protection locked="0"/>
    </xf>
    <xf numFmtId="0" fontId="15" fillId="0" borderId="21" xfId="0" applyNumberFormat="1" applyFont="1" applyFill="1" applyBorder="1" applyAlignment="1" applyProtection="1">
      <alignment horizontal="center" vertical="center"/>
      <protection locked="0"/>
    </xf>
    <xf numFmtId="0" fontId="15" fillId="0" borderId="21"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172" fontId="15" fillId="0" borderId="21" xfId="0" applyNumberFormat="1" applyFont="1" applyFill="1" applyBorder="1" applyAlignment="1" applyProtection="1">
      <alignment horizontal="center" vertical="center"/>
      <protection locked="0"/>
    </xf>
    <xf numFmtId="0" fontId="1" fillId="0" borderId="15" xfId="0" applyNumberFormat="1" applyFont="1" applyFill="1" applyBorder="1" applyAlignment="1" applyProtection="1">
      <alignment horizontal="center" vertical="center" wrapText="1"/>
      <protection locked="0"/>
    </xf>
    <xf numFmtId="0" fontId="1" fillId="0" borderId="23" xfId="0" applyNumberFormat="1" applyFont="1" applyFill="1" applyBorder="1" applyAlignment="1" applyProtection="1">
      <alignment horizontal="center" vertical="center" wrapText="1"/>
      <protection locked="0"/>
    </xf>
    <xf numFmtId="0" fontId="1" fillId="0" borderId="22" xfId="0" applyNumberFormat="1" applyFont="1" applyFill="1" applyBorder="1" applyAlignment="1" applyProtection="1">
      <alignment horizontal="center" vertical="center" wrapText="1"/>
      <protection locked="0"/>
    </xf>
    <xf numFmtId="0" fontId="15" fillId="0" borderId="13" xfId="1" applyNumberFormat="1" applyFont="1" applyFill="1" applyBorder="1" applyAlignment="1">
      <alignment horizontal="left" vertical="center"/>
    </xf>
    <xf numFmtId="0" fontId="2" fillId="0" borderId="9" xfId="1" applyNumberFormat="1" applyFont="1" applyFill="1" applyBorder="1" applyAlignment="1" applyProtection="1">
      <alignment horizontal="left" vertical="center" wrapText="1"/>
      <protection locked="0"/>
    </xf>
    <xf numFmtId="0" fontId="15" fillId="0" borderId="19" xfId="0" applyNumberFormat="1" applyFont="1" applyFill="1" applyBorder="1" applyAlignment="1" applyProtection="1">
      <alignment horizontal="center" vertical="center" wrapText="1"/>
      <protection locked="0"/>
    </xf>
    <xf numFmtId="0" fontId="15" fillId="0" borderId="4" xfId="0" applyNumberFormat="1" applyFont="1" applyFill="1" applyBorder="1" applyAlignment="1" applyProtection="1">
      <alignment horizontal="center" vertical="center" wrapText="1"/>
      <protection locked="0"/>
    </xf>
    <xf numFmtId="0" fontId="15" fillId="0" borderId="19" xfId="0" applyNumberFormat="1" applyFont="1" applyFill="1" applyBorder="1" applyAlignment="1">
      <alignment horizontal="center" vertical="center"/>
    </xf>
    <xf numFmtId="0" fontId="15" fillId="0" borderId="6" xfId="0" applyNumberFormat="1" applyFont="1" applyFill="1" applyBorder="1" applyAlignment="1" applyProtection="1">
      <alignment horizontal="center" vertical="center"/>
      <protection locked="0"/>
    </xf>
    <xf numFmtId="0" fontId="15" fillId="0" borderId="26" xfId="0" applyNumberFormat="1" applyFont="1" applyFill="1" applyBorder="1" applyAlignment="1" applyProtection="1">
      <alignment horizontal="center" vertical="center"/>
      <protection locked="0"/>
    </xf>
    <xf numFmtId="0" fontId="2" fillId="0" borderId="9" xfId="1" applyNumberFormat="1" applyFont="1" applyFill="1" applyBorder="1" applyAlignment="1">
      <alignment horizontal="left" vertical="center"/>
    </xf>
    <xf numFmtId="0" fontId="0" fillId="0" borderId="18" xfId="0" applyFill="1" applyBorder="1"/>
    <xf numFmtId="0" fontId="0" fillId="0" borderId="4" xfId="0" applyFill="1" applyBorder="1"/>
    <xf numFmtId="0" fontId="15" fillId="0" borderId="27" xfId="1" applyNumberFormat="1" applyFont="1" applyFill="1" applyBorder="1" applyAlignment="1">
      <alignment horizontal="left" vertical="center"/>
    </xf>
    <xf numFmtId="0" fontId="2" fillId="0" borderId="25" xfId="1" applyNumberFormat="1" applyFont="1" applyBorder="1" applyAlignment="1">
      <alignment horizontal="center" vertical="center"/>
    </xf>
    <xf numFmtId="0" fontId="1" fillId="0" borderId="29" xfId="0" applyNumberFormat="1" applyFont="1" applyFill="1" applyBorder="1" applyAlignment="1" applyProtection="1">
      <alignment horizontal="center" vertical="center"/>
      <protection locked="0"/>
    </xf>
    <xf numFmtId="172" fontId="1" fillId="0" borderId="24"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0" fillId="0" borderId="0" xfId="0" applyFill="1" applyBorder="1"/>
    <xf numFmtId="0" fontId="15" fillId="0" borderId="5" xfId="0" applyNumberFormat="1" applyFont="1" applyFill="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protection locked="0"/>
    </xf>
    <xf numFmtId="0" fontId="1" fillId="4" borderId="4" xfId="0" applyNumberFormat="1" applyFont="1" applyFill="1" applyBorder="1" applyAlignment="1" applyProtection="1">
      <alignment horizontal="center" vertical="center"/>
      <protection locked="0"/>
    </xf>
    <xf numFmtId="0" fontId="13" fillId="4" borderId="4" xfId="0" applyNumberFormat="1" applyFont="1" applyFill="1" applyBorder="1" applyAlignment="1" applyProtection="1">
      <alignment horizontal="left" vertical="center" wrapText="1"/>
      <protection locked="0"/>
    </xf>
    <xf numFmtId="0" fontId="2" fillId="5" borderId="4" xfId="1" applyNumberFormat="1" applyFont="1" applyFill="1" applyBorder="1" applyAlignment="1">
      <alignment horizontal="center" vertical="center"/>
    </xf>
    <xf numFmtId="0" fontId="2" fillId="6" borderId="4" xfId="1" applyNumberFormat="1" applyFont="1" applyFill="1" applyBorder="1" applyAlignment="1">
      <alignment horizontal="center" vertical="center"/>
    </xf>
    <xf numFmtId="0" fontId="2" fillId="7" borderId="4" xfId="1" applyNumberFormat="1" applyFont="1" applyFill="1" applyBorder="1" applyAlignment="1">
      <alignment horizontal="center" vertical="center"/>
    </xf>
    <xf numFmtId="0" fontId="2" fillId="8" borderId="4" xfId="1" applyNumberFormat="1" applyFont="1" applyFill="1" applyBorder="1" applyAlignment="1">
      <alignment horizontal="center" vertical="center"/>
    </xf>
    <xf numFmtId="0" fontId="15" fillId="0" borderId="24" xfId="1" applyNumberFormat="1" applyFont="1" applyFill="1" applyBorder="1" applyAlignment="1">
      <alignment horizontal="left" vertical="center"/>
    </xf>
    <xf numFmtId="0" fontId="2" fillId="9" borderId="4" xfId="1" applyNumberFormat="1" applyFont="1" applyFill="1" applyBorder="1" applyAlignment="1">
      <alignment horizontal="center" vertical="center"/>
    </xf>
    <xf numFmtId="0" fontId="2" fillId="9" borderId="6" xfId="1" applyNumberFormat="1" applyFont="1" applyFill="1" applyBorder="1" applyAlignment="1" applyProtection="1">
      <alignment horizontal="left" vertical="center" wrapText="1"/>
      <protection locked="0"/>
    </xf>
    <xf numFmtId="0" fontId="15" fillId="0" borderId="21" xfId="0" applyNumberFormat="1" applyFont="1" applyFill="1" applyBorder="1" applyAlignment="1">
      <alignment horizontal="center" vertical="center" wrapText="1"/>
    </xf>
    <xf numFmtId="0" fontId="1" fillId="0" borderId="31" xfId="0" applyNumberFormat="1" applyFont="1" applyFill="1" applyBorder="1" applyAlignment="1" applyProtection="1">
      <alignment horizontal="center" vertical="center"/>
      <protection locked="0"/>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2" xfId="0" applyNumberFormat="1" applyFont="1" applyFill="1" applyBorder="1" applyAlignment="1" applyProtection="1">
      <alignment horizontal="center" vertical="center"/>
      <protection locked="0"/>
    </xf>
    <xf numFmtId="0" fontId="0" fillId="0" borderId="22" xfId="0" applyFill="1" applyBorder="1"/>
    <xf numFmtId="0" fontId="1" fillId="0" borderId="33" xfId="0" applyNumberFormat="1" applyFont="1" applyFill="1" applyBorder="1" applyAlignment="1" applyProtection="1">
      <alignment horizontal="center" vertical="center"/>
      <protection locked="0"/>
    </xf>
    <xf numFmtId="0" fontId="1" fillId="0" borderId="24"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left" vertical="center" wrapText="1"/>
    </xf>
    <xf numFmtId="0" fontId="15"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5" fillId="0" borderId="36"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0" fillId="0" borderId="0" xfId="0" applyAlignment="1">
      <alignment wrapText="1"/>
    </xf>
    <xf numFmtId="0" fontId="3" fillId="0" borderId="1" xfId="2" applyNumberFormat="1" applyFont="1" applyFill="1" applyBorder="1" applyAlignment="1" applyProtection="1">
      <alignment horizontal="center" vertical="center"/>
      <protection locked="0"/>
    </xf>
    <xf numFmtId="49" fontId="3" fillId="0" borderId="1" xfId="2" applyNumberFormat="1" applyFont="1" applyFill="1" applyBorder="1" applyAlignment="1">
      <alignment horizontal="center" vertical="center"/>
    </xf>
    <xf numFmtId="0" fontId="4" fillId="0" borderId="1" xfId="2"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alignment horizontal="left" vertical="center" wrapText="1"/>
      <protection locked="0"/>
    </xf>
    <xf numFmtId="0" fontId="19" fillId="0" borderId="1" xfId="2" applyNumberFormat="1" applyFont="1" applyFill="1" applyBorder="1" applyAlignment="1" applyProtection="1">
      <alignment horizontal="left" vertical="center" wrapText="1"/>
      <protection locked="0"/>
    </xf>
    <xf numFmtId="0" fontId="3" fillId="0" borderId="25" xfId="2" applyNumberFormat="1" applyFont="1" applyFill="1" applyBorder="1" applyAlignment="1" applyProtection="1">
      <alignment horizontal="left" vertical="center"/>
      <protection locked="0"/>
    </xf>
    <xf numFmtId="0" fontId="20" fillId="0" borderId="1" xfId="0" applyNumberFormat="1" applyFont="1" applyFill="1" applyBorder="1" applyAlignment="1" applyProtection="1">
      <alignment horizontal="justify" vertical="top" wrapText="1"/>
    </xf>
    <xf numFmtId="0" fontId="21" fillId="0" borderId="1" xfId="0" applyFont="1" applyFill="1" applyBorder="1" applyAlignment="1">
      <alignment horizontal="justify"/>
    </xf>
    <xf numFmtId="0" fontId="22" fillId="2" borderId="37" xfId="0" applyNumberFormat="1" applyFont="1" applyFill="1" applyBorder="1" applyAlignment="1" applyProtection="1">
      <alignment horizontal="center" vertical="top"/>
      <protection locked="0"/>
    </xf>
    <xf numFmtId="0" fontId="7" fillId="0" borderId="0" xfId="0" applyFont="1"/>
    <xf numFmtId="0" fontId="7" fillId="0" borderId="0" xfId="3" applyFont="1"/>
    <xf numFmtId="0" fontId="23" fillId="0" borderId="2" xfId="0" applyNumberFormat="1" applyFont="1" applyFill="1" applyBorder="1" applyAlignment="1" applyProtection="1">
      <alignment vertical="top" wrapText="1"/>
      <protection locked="0"/>
    </xf>
    <xf numFmtId="0" fontId="23" fillId="0" borderId="7" xfId="0" applyNumberFormat="1" applyFont="1" applyFill="1" applyBorder="1" applyAlignment="1" applyProtection="1">
      <alignment vertical="top" wrapText="1"/>
      <protection locked="0"/>
    </xf>
    <xf numFmtId="0" fontId="7" fillId="0" borderId="1" xfId="0" applyNumberFormat="1" applyFont="1" applyFill="1" applyBorder="1" applyAlignment="1" applyProtection="1">
      <alignment horizontal="center" vertical="top"/>
      <protection locked="0"/>
    </xf>
    <xf numFmtId="0" fontId="7" fillId="0" borderId="0" xfId="0" applyFont="1" applyFill="1"/>
    <xf numFmtId="0" fontId="7" fillId="0" borderId="0" xfId="3" applyFont="1" applyFill="1"/>
    <xf numFmtId="0" fontId="7" fillId="0" borderId="1" xfId="0" applyNumberFormat="1" applyFont="1" applyFill="1" applyBorder="1" applyAlignment="1" applyProtection="1">
      <alignment horizontal="left" vertical="center"/>
      <protection locked="0"/>
    </xf>
    <xf numFmtId="49" fontId="1" fillId="0" borderId="1" xfId="0" applyNumberFormat="1" applyFont="1" applyFill="1" applyBorder="1" applyAlignment="1" applyProtection="1">
      <alignment horizontal="center" vertical="center" wrapText="1"/>
      <protection locked="0"/>
    </xf>
    <xf numFmtId="0" fontId="0" fillId="10" borderId="0" xfId="0" applyFill="1"/>
    <xf numFmtId="0" fontId="2" fillId="5" borderId="1" xfId="1" applyNumberFormat="1" applyFont="1" applyFill="1" applyBorder="1" applyAlignment="1" applyProtection="1">
      <alignment horizontal="left" vertical="center" wrapText="1"/>
      <protection locked="0"/>
    </xf>
    <xf numFmtId="0" fontId="15" fillId="6" borderId="4" xfId="1" applyNumberFormat="1" applyFont="1" applyFill="1" applyBorder="1" applyAlignment="1">
      <alignment horizontal="left" vertical="center"/>
    </xf>
    <xf numFmtId="172" fontId="15" fillId="0" borderId="4" xfId="0" applyNumberFormat="1" applyFont="1" applyFill="1" applyBorder="1" applyAlignment="1" applyProtection="1">
      <alignment horizontal="center" vertical="center"/>
      <protection locked="0"/>
    </xf>
    <xf numFmtId="0" fontId="15" fillId="7" borderId="4" xfId="1" applyNumberFormat="1" applyFont="1" applyFill="1" applyBorder="1" applyAlignment="1">
      <alignment horizontal="left" vertical="center" wrapText="1"/>
    </xf>
    <xf numFmtId="0" fontId="15" fillId="0" borderId="38" xfId="0" applyNumberFormat="1" applyFont="1" applyFill="1" applyBorder="1" applyAlignment="1" applyProtection="1">
      <alignment horizontal="center" vertical="center"/>
      <protection locked="0"/>
    </xf>
    <xf numFmtId="0" fontId="15" fillId="8" borderId="4" xfId="1" applyNumberFormat="1" applyFont="1" applyFill="1" applyBorder="1" applyAlignment="1">
      <alignment horizontal="left" vertical="center" wrapText="1"/>
    </xf>
    <xf numFmtId="0" fontId="15" fillId="0" borderId="4" xfId="0" applyFont="1" applyFill="1" applyBorder="1"/>
    <xf numFmtId="0" fontId="2" fillId="0" borderId="1" xfId="1"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5" fillId="0" borderId="39" xfId="0" applyNumberFormat="1" applyFont="1" applyFill="1" applyBorder="1" applyAlignment="1">
      <alignment vertical="center" wrapText="1"/>
    </xf>
    <xf numFmtId="0" fontId="1" fillId="0" borderId="35" xfId="0" applyNumberFormat="1" applyFont="1" applyFill="1" applyBorder="1" applyAlignment="1">
      <alignment horizontal="center" vertical="center"/>
    </xf>
    <xf numFmtId="0" fontId="1" fillId="0" borderId="40" xfId="0" applyNumberFormat="1" applyFont="1" applyFill="1" applyBorder="1" applyAlignment="1">
      <alignment vertical="center" wrapText="1"/>
    </xf>
    <xf numFmtId="0" fontId="1" fillId="0" borderId="39" xfId="0" applyNumberFormat="1" applyFont="1" applyFill="1" applyBorder="1" applyAlignment="1">
      <alignment vertical="center" wrapText="1"/>
    </xf>
    <xf numFmtId="0" fontId="1" fillId="0" borderId="41" xfId="0" applyNumberFormat="1" applyFont="1" applyFill="1" applyBorder="1" applyAlignment="1">
      <alignment vertical="center" wrapText="1"/>
    </xf>
    <xf numFmtId="0" fontId="5" fillId="4" borderId="4" xfId="1" applyNumberFormat="1" applyFont="1" applyFill="1" applyBorder="1" applyAlignment="1">
      <alignment horizontal="center" vertical="center"/>
    </xf>
    <xf numFmtId="0" fontId="5" fillId="4" borderId="4" xfId="1" applyNumberFormat="1"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5" fillId="0" borderId="4" xfId="1" applyNumberFormat="1" applyFont="1" applyFill="1" applyBorder="1" applyAlignment="1">
      <alignment horizontal="center" vertical="center"/>
    </xf>
    <xf numFmtId="0" fontId="5" fillId="0" borderId="4" xfId="1"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Font="1" applyFill="1"/>
    <xf numFmtId="0" fontId="1" fillId="0" borderId="4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5" fillId="0" borderId="44" xfId="0" applyNumberFormat="1" applyFont="1" applyFill="1" applyBorder="1" applyAlignment="1" applyProtection="1">
      <alignment horizontal="center" vertical="center" wrapText="1"/>
      <protection locked="0"/>
    </xf>
    <xf numFmtId="0" fontId="5" fillId="0" borderId="45" xfId="0" applyNumberFormat="1" applyFont="1" applyFill="1" applyBorder="1" applyAlignment="1" applyProtection="1">
      <alignment horizontal="center" vertical="center" wrapText="1"/>
      <protection locked="0"/>
    </xf>
    <xf numFmtId="0" fontId="5" fillId="0" borderId="45" xfId="0" applyNumberFormat="1" applyFont="1" applyFill="1" applyBorder="1" applyAlignment="1" applyProtection="1">
      <alignment horizontal="center" vertical="center"/>
      <protection locked="0"/>
    </xf>
    <xf numFmtId="0" fontId="5" fillId="0" borderId="46" xfId="0" applyNumberFormat="1" applyFont="1" applyFill="1" applyBorder="1" applyAlignment="1" applyProtection="1">
      <alignment horizontal="center" vertical="center"/>
      <protection locked="0"/>
    </xf>
    <xf numFmtId="0" fontId="5" fillId="0" borderId="44" xfId="0" applyNumberFormat="1" applyFont="1" applyFill="1" applyBorder="1" applyAlignment="1" applyProtection="1">
      <alignment horizontal="center" vertical="center"/>
      <protection locked="0"/>
    </xf>
    <xf numFmtId="0" fontId="5" fillId="0" borderId="44" xfId="0" applyNumberFormat="1" applyFont="1" applyFill="1" applyBorder="1" applyAlignment="1">
      <alignment horizontal="center" vertical="center"/>
    </xf>
    <xf numFmtId="0" fontId="5" fillId="0" borderId="45" xfId="0" applyNumberFormat="1" applyFont="1" applyFill="1" applyBorder="1" applyAlignment="1">
      <alignment horizontal="center" vertical="center"/>
    </xf>
    <xf numFmtId="0" fontId="5" fillId="0" borderId="47"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5" fillId="0" borderId="8"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24" fillId="0" borderId="0" xfId="0" applyFont="1"/>
    <xf numFmtId="0" fontId="24" fillId="2" borderId="0" xfId="0" applyFont="1" applyFill="1" applyBorder="1" applyAlignment="1" applyProtection="1">
      <alignment horizontal="center" vertical="center"/>
      <protection locked="0"/>
    </xf>
    <xf numFmtId="0" fontId="25" fillId="0" borderId="0" xfId="0" applyFont="1"/>
    <xf numFmtId="0" fontId="25" fillId="2" borderId="0"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top"/>
      <protection locked="0"/>
    </xf>
    <xf numFmtId="0" fontId="28" fillId="0" borderId="0" xfId="0" applyFont="1"/>
    <xf numFmtId="0" fontId="23" fillId="0" borderId="0" xfId="0" applyFont="1"/>
    <xf numFmtId="0" fontId="31" fillId="2" borderId="0" xfId="0" applyFont="1" applyFill="1" applyBorder="1" applyAlignment="1" applyProtection="1">
      <alignment horizontal="center" vertical="center"/>
      <protection locked="0"/>
    </xf>
    <xf numFmtId="0" fontId="31" fillId="0" borderId="0" xfId="0" applyFont="1"/>
    <xf numFmtId="0" fontId="23" fillId="2" borderId="0" xfId="0" applyFont="1" applyFill="1" applyBorder="1" applyAlignment="1" applyProtection="1">
      <alignment horizontal="left" vertical="center"/>
      <protection locked="0"/>
    </xf>
    <xf numFmtId="0" fontId="30" fillId="2" borderId="0" xfId="0" applyFont="1" applyFill="1" applyBorder="1" applyAlignment="1" applyProtection="1">
      <alignment horizontal="left" vertical="top"/>
      <protection locked="0"/>
    </xf>
    <xf numFmtId="0" fontId="25" fillId="0" borderId="0" xfId="0" applyFont="1" applyAlignment="1" applyProtection="1">
      <alignment horizontal="center" vertical="center" wrapText="1"/>
      <protection locked="0"/>
    </xf>
    <xf numFmtId="0" fontId="29"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xf numFmtId="0" fontId="26" fillId="0" borderId="0" xfId="0" applyFont="1" applyAlignment="1" applyProtection="1">
      <alignment horizontal="center" vertical="center"/>
      <protection locked="0"/>
    </xf>
    <xf numFmtId="0" fontId="25" fillId="0" borderId="50" xfId="0"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25" fillId="2" borderId="50" xfId="0" applyNumberFormat="1" applyFont="1" applyFill="1" applyBorder="1" applyAlignment="1" applyProtection="1">
      <alignment horizontal="left" vertical="top" wrapText="1"/>
      <protection locked="0"/>
    </xf>
    <xf numFmtId="0" fontId="27" fillId="0" borderId="0" xfId="0" applyFont="1" applyAlignment="1" applyProtection="1">
      <alignment horizontal="center" vertical="top"/>
      <protection locked="0"/>
    </xf>
    <xf numFmtId="0" fontId="25" fillId="2" borderId="50" xfId="0" applyNumberFormat="1" applyFont="1" applyFill="1" applyBorder="1" applyAlignment="1" applyProtection="1">
      <alignment horizontal="center" wrapText="1"/>
      <protection locked="0"/>
    </xf>
    <xf numFmtId="0" fontId="30" fillId="0" borderId="0" xfId="0" applyFont="1" applyAlignment="1" applyProtection="1">
      <alignment horizontal="center" vertical="top"/>
      <protection locked="0"/>
    </xf>
    <xf numFmtId="0" fontId="27" fillId="0" borderId="0" xfId="0" applyFont="1" applyAlignment="1" applyProtection="1">
      <alignment horizontal="center" vertical="center"/>
      <protection locked="0"/>
    </xf>
    <xf numFmtId="49" fontId="31" fillId="2" borderId="50" xfId="0" applyNumberFormat="1" applyFont="1" applyFill="1" applyBorder="1" applyAlignment="1" applyProtection="1">
      <alignment horizontal="left" vertical="center"/>
      <protection locked="0"/>
    </xf>
    <xf numFmtId="0" fontId="31" fillId="2" borderId="50" xfId="0" applyNumberFormat="1"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5" fillId="2" borderId="50" xfId="0" applyNumberFormat="1" applyFont="1" applyFill="1" applyBorder="1" applyAlignment="1" applyProtection="1">
      <alignment horizontal="left" vertical="center"/>
      <protection locked="0"/>
    </xf>
    <xf numFmtId="0" fontId="27" fillId="2" borderId="0" xfId="0" applyFont="1" applyFill="1" applyBorder="1" applyAlignment="1" applyProtection="1">
      <alignment horizontal="left" vertical="top"/>
      <protection locked="0"/>
    </xf>
    <xf numFmtId="0" fontId="27" fillId="2" borderId="50" xfId="0" applyNumberFormat="1" applyFont="1" applyFill="1" applyBorder="1" applyAlignment="1" applyProtection="1">
      <alignment horizontal="left" vertical="top" wrapText="1"/>
      <protection locked="0"/>
    </xf>
    <xf numFmtId="0" fontId="25" fillId="2" borderId="50" xfId="0" applyNumberFormat="1" applyFont="1" applyFill="1" applyBorder="1" applyAlignment="1" applyProtection="1">
      <alignment horizontal="center" vertical="top"/>
      <protection locked="0"/>
    </xf>
    <xf numFmtId="0" fontId="25" fillId="0" borderId="50" xfId="0" applyNumberFormat="1" applyFont="1" applyFill="1" applyBorder="1" applyAlignment="1" applyProtection="1">
      <alignment horizontal="center" vertical="top"/>
      <protection locked="0"/>
    </xf>
    <xf numFmtId="0" fontId="25" fillId="0" borderId="50" xfId="0" applyNumberFormat="1" applyFont="1" applyFill="1" applyBorder="1" applyAlignment="1" applyProtection="1">
      <alignment horizontal="left" vertical="center" wrapText="1"/>
      <protection locked="0"/>
    </xf>
    <xf numFmtId="0" fontId="30" fillId="0" borderId="0" xfId="0" applyFont="1" applyAlignment="1" applyProtection="1">
      <alignment horizontal="left" vertical="top"/>
      <protection locked="0"/>
    </xf>
    <xf numFmtId="0" fontId="27" fillId="2" borderId="0" xfId="0" applyFont="1" applyFill="1" applyBorder="1" applyAlignment="1" applyProtection="1">
      <alignment horizontal="right" vertical="center"/>
      <protection locked="0"/>
    </xf>
    <xf numFmtId="14" fontId="25" fillId="2" borderId="50" xfId="0" applyNumberFormat="1" applyFont="1" applyFill="1" applyBorder="1" applyAlignment="1" applyProtection="1">
      <alignment horizontal="center" vertical="center"/>
      <protection locked="0"/>
    </xf>
    <xf numFmtId="0" fontId="25" fillId="2" borderId="50"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textRotation="90"/>
      <protection locked="0"/>
    </xf>
    <xf numFmtId="0" fontId="1" fillId="0" borderId="18" xfId="0" applyNumberFormat="1" applyFont="1" applyFill="1" applyBorder="1" applyAlignment="1" applyProtection="1">
      <alignment horizontal="center" vertical="center" textRotation="90"/>
      <protection locked="0"/>
    </xf>
    <xf numFmtId="0" fontId="1" fillId="0" borderId="1"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7" fillId="0" borderId="1" xfId="0" applyNumberFormat="1" applyFont="1" applyFill="1" applyBorder="1" applyAlignment="1" applyProtection="1">
      <alignment horizontal="center" vertical="center"/>
      <protection locked="0"/>
    </xf>
    <xf numFmtId="0" fontId="7" fillId="0" borderId="37"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7" fillId="5" borderId="1" xfId="0" applyNumberFormat="1" applyFont="1" applyFill="1" applyBorder="1" applyAlignment="1" applyProtection="1">
      <alignment horizontal="center" vertical="center"/>
      <protection locked="0"/>
    </xf>
    <xf numFmtId="0" fontId="7" fillId="15" borderId="1" xfId="0" applyNumberFormat="1" applyFont="1" applyFill="1" applyBorder="1" applyAlignment="1" applyProtection="1">
      <alignment horizontal="center" vertical="center"/>
      <protection locked="0"/>
    </xf>
    <xf numFmtId="0" fontId="7" fillId="13" borderId="1" xfId="0" applyNumberFormat="1" applyFont="1" applyFill="1" applyBorder="1" applyAlignment="1" applyProtection="1">
      <alignment horizontal="center" vertical="center"/>
      <protection locked="0"/>
    </xf>
    <xf numFmtId="0" fontId="7" fillId="12" borderId="1" xfId="0" applyNumberFormat="1" applyFont="1" applyFill="1" applyBorder="1" applyAlignment="1" applyProtection="1">
      <alignment horizontal="center" vertical="center"/>
      <protection locked="0"/>
    </xf>
    <xf numFmtId="0" fontId="7" fillId="14"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1" xfId="0" applyNumberFormat="1" applyFont="1" applyFill="1" applyBorder="1" applyAlignment="1" applyProtection="1">
      <alignment horizontal="left" vertical="center"/>
      <protection locked="0"/>
    </xf>
    <xf numFmtId="0" fontId="9" fillId="0" borderId="0" xfId="0" applyFont="1" applyFill="1" applyAlignment="1" applyProtection="1">
      <alignment horizontal="left" vertical="top"/>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left" vertical="top" wrapText="1"/>
      <protection locked="0"/>
    </xf>
    <xf numFmtId="0" fontId="1" fillId="0" borderId="1" xfId="0" applyNumberFormat="1" applyFont="1" applyFill="1" applyBorder="1" applyAlignment="1" applyProtection="1">
      <alignment horizontal="center" vertical="center" wrapText="1"/>
      <protection locked="0"/>
    </xf>
    <xf numFmtId="0" fontId="0" fillId="0" borderId="0" xfId="0" applyFill="1"/>
    <xf numFmtId="0" fontId="6" fillId="0" borderId="0" xfId="0" applyFont="1" applyFill="1" applyAlignment="1" applyProtection="1">
      <alignment horizontal="left" vertical="top"/>
      <protection locked="0"/>
    </xf>
    <xf numFmtId="0" fontId="11"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1" fillId="1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0" fillId="0" borderId="0" xfId="0"/>
    <xf numFmtId="0" fontId="12" fillId="0" borderId="0" xfId="0" applyFont="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center" vertical="center" wrapText="1"/>
      <protection locked="0"/>
    </xf>
    <xf numFmtId="0" fontId="5" fillId="11" borderId="0" xfId="0" applyFont="1" applyFill="1" applyBorder="1" applyAlignment="1" applyProtection="1">
      <alignment horizontal="center" vertical="center"/>
      <protection locked="0"/>
    </xf>
    <xf numFmtId="0" fontId="1" fillId="0" borderId="37"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0" fontId="1" fillId="0" borderId="37"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textRotation="90" wrapText="1"/>
      <protection locked="0"/>
    </xf>
    <xf numFmtId="0" fontId="1" fillId="0" borderId="1"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center" vertical="center" textRotation="90" wrapText="1"/>
      <protection locked="0"/>
    </xf>
    <xf numFmtId="0" fontId="1" fillId="0" borderId="7" xfId="0" applyNumberFormat="1" applyFont="1" applyFill="1" applyBorder="1" applyAlignment="1" applyProtection="1">
      <alignment horizontal="center" vertical="center" textRotation="90" wrapText="1"/>
      <protection locked="0"/>
    </xf>
    <xf numFmtId="0" fontId="1" fillId="0" borderId="18" xfId="0" applyNumberFormat="1" applyFont="1" applyFill="1" applyBorder="1" applyAlignment="1" applyProtection="1">
      <alignment horizontal="center" vertical="center" textRotation="90" wrapText="1"/>
      <protection locked="0"/>
    </xf>
    <xf numFmtId="0" fontId="1" fillId="0" borderId="1" xfId="0" applyNumberFormat="1" applyFont="1" applyFill="1" applyBorder="1" applyAlignment="1" applyProtection="1">
      <alignment horizontal="center" vertical="center" textRotation="90"/>
      <protection locked="0"/>
    </xf>
    <xf numFmtId="0" fontId="1" fillId="0" borderId="4" xfId="0" applyNumberFormat="1" applyFont="1" applyFill="1" applyBorder="1" applyAlignment="1">
      <alignment horizontal="right" vertical="center"/>
    </xf>
    <xf numFmtId="0" fontId="15" fillId="0" borderId="4"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15" fillId="0" borderId="26"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 fillId="0" borderId="1" xfId="0" applyNumberFormat="1" applyFont="1" applyFill="1" applyBorder="1" applyAlignment="1">
      <alignment horizontal="right" vertical="center"/>
    </xf>
    <xf numFmtId="0" fontId="1" fillId="0" borderId="1"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63" xfId="0" applyNumberFormat="1" applyFont="1" applyFill="1" applyBorder="1" applyAlignment="1">
      <alignment horizontal="center" vertical="center" wrapText="1"/>
    </xf>
    <xf numFmtId="0" fontId="1" fillId="0" borderId="65" xfId="0" applyNumberFormat="1" applyFont="1" applyFill="1" applyBorder="1" applyAlignment="1">
      <alignment horizontal="center" vertical="center" wrapText="1"/>
    </xf>
    <xf numFmtId="0" fontId="1" fillId="0" borderId="4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57" xfId="0" applyNumberFormat="1" applyFont="1" applyFill="1" applyBorder="1" applyAlignment="1">
      <alignment horizontal="center" vertical="center" wrapText="1"/>
    </xf>
    <xf numFmtId="0" fontId="1" fillId="0" borderId="58" xfId="0" applyNumberFormat="1" applyFont="1" applyFill="1" applyBorder="1" applyAlignment="1">
      <alignment horizontal="center" vertical="center" wrapText="1"/>
    </xf>
    <xf numFmtId="0" fontId="1" fillId="0" borderId="59" xfId="0" applyNumberFormat="1" applyFont="1" applyFill="1" applyBorder="1" applyAlignment="1">
      <alignment horizontal="center" vertical="center" wrapText="1"/>
    </xf>
    <xf numFmtId="0" fontId="1" fillId="0" borderId="60" xfId="0" applyNumberFormat="1" applyFont="1" applyFill="1" applyBorder="1" applyAlignment="1">
      <alignment horizontal="center" vertical="center" wrapText="1"/>
    </xf>
    <xf numFmtId="0" fontId="1" fillId="0" borderId="61" xfId="0" applyNumberFormat="1" applyFont="1" applyFill="1" applyBorder="1" applyAlignment="1">
      <alignment horizontal="center" vertical="center" wrapText="1"/>
    </xf>
    <xf numFmtId="0" fontId="1" fillId="0" borderId="62" xfId="0" applyNumberFormat="1" applyFont="1" applyFill="1" applyBorder="1" applyAlignment="1">
      <alignment horizontal="center" vertical="center" wrapText="1"/>
    </xf>
    <xf numFmtId="0" fontId="1" fillId="0" borderId="64"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1" fillId="0" borderId="55" xfId="0" applyNumberFormat="1" applyFont="1" applyFill="1" applyBorder="1" applyAlignment="1">
      <alignment horizontal="center" vertical="center" wrapText="1"/>
    </xf>
    <xf numFmtId="0" fontId="1" fillId="0" borderId="56"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5" fillId="0" borderId="42" xfId="0" applyNumberFormat="1" applyFont="1" applyFill="1" applyBorder="1" applyAlignment="1">
      <alignment horizontal="center" vertical="center" wrapText="1"/>
    </xf>
    <xf numFmtId="0" fontId="1" fillId="0" borderId="54" xfId="0" applyNumberFormat="1" applyFont="1" applyFill="1" applyBorder="1" applyAlignment="1">
      <alignment horizontal="center" vertical="center" wrapText="1"/>
    </xf>
    <xf numFmtId="0" fontId="1" fillId="0" borderId="66"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top"/>
      <protection locked="0"/>
    </xf>
    <xf numFmtId="0" fontId="7" fillId="0" borderId="7" xfId="0" applyNumberFormat="1" applyFont="1" applyFill="1" applyBorder="1" applyAlignment="1" applyProtection="1">
      <alignment horizontal="center" vertical="top"/>
      <protection locked="0"/>
    </xf>
  </cellXfs>
  <cellStyles count="4">
    <cellStyle name="Обычный" xfId="0" builtinId="0"/>
    <cellStyle name="Обычный 4" xfId="1"/>
    <cellStyle name="Обычный_sheetAudit" xfId="2"/>
    <cellStyle name="Обычный_sheetExplain"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48</xdr:col>
      <xdr:colOff>523875</xdr:colOff>
      <xdr:row>43</xdr:row>
      <xdr:rowOff>152400</xdr:rowOff>
    </xdr:to>
    <xdr:pic>
      <xdr:nvPicPr>
        <xdr:cNvPr id="10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315575" cy="75628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tabSelected="1" zoomScale="90" workbookViewId="0"/>
  </sheetViews>
  <sheetFormatPr defaultColWidth="14.6640625" defaultRowHeight="13.5" customHeight="1"/>
  <cols>
    <col min="1" max="3" width="3.33203125" customWidth="1"/>
    <col min="4" max="4" width="17.1640625" customWidth="1"/>
    <col min="5" max="43" width="3.33203125" customWidth="1"/>
    <col min="44" max="44" width="7.33203125" customWidth="1"/>
    <col min="45" max="46" width="3.33203125" customWidth="1"/>
    <col min="47" max="47" width="0.1640625" customWidth="1"/>
    <col min="48" max="48" width="3.33203125" hidden="1" customWidth="1"/>
  </cols>
  <sheetData>
    <row r="1" spans="1:48" s="212" customFormat="1" ht="21" customHeight="1">
      <c r="D1" s="213"/>
      <c r="E1" s="213"/>
      <c r="F1" s="213"/>
      <c r="G1" s="224" t="s">
        <v>505</v>
      </c>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5" t="s">
        <v>296</v>
      </c>
      <c r="AG1" s="225"/>
      <c r="AH1" s="225"/>
      <c r="AI1" s="225"/>
      <c r="AJ1" s="225"/>
      <c r="AK1" s="225"/>
      <c r="AL1" s="225"/>
      <c r="AM1" s="225"/>
      <c r="AN1" s="225"/>
      <c r="AO1" s="225"/>
      <c r="AP1" s="225"/>
      <c r="AQ1" s="225"/>
      <c r="AR1" s="225"/>
      <c r="AS1" s="225"/>
      <c r="AT1" s="225"/>
      <c r="AU1" s="225"/>
      <c r="AV1" s="225"/>
    </row>
    <row r="2" spans="1:48" s="212" customFormat="1" ht="17.25" customHeight="1">
      <c r="D2" s="213"/>
      <c r="E2" s="213"/>
      <c r="F2" s="213"/>
      <c r="AF2" s="226" t="s">
        <v>356</v>
      </c>
      <c r="AG2" s="226"/>
      <c r="AH2" s="226"/>
      <c r="AI2" s="226"/>
      <c r="AJ2" s="226"/>
      <c r="AK2" s="226"/>
      <c r="AL2" s="226"/>
      <c r="AM2" s="226"/>
      <c r="AN2" s="226"/>
      <c r="AO2" s="226"/>
      <c r="AP2" s="226"/>
      <c r="AQ2" s="226"/>
      <c r="AR2" s="226"/>
      <c r="AS2" s="226"/>
      <c r="AT2" s="226"/>
      <c r="AU2" s="226"/>
      <c r="AV2" s="226"/>
    </row>
    <row r="3" spans="1:48" s="212" customFormat="1" ht="3.75" customHeight="1">
      <c r="A3" s="213"/>
      <c r="B3" s="213"/>
      <c r="C3" s="213"/>
      <c r="D3" s="213"/>
      <c r="E3" s="213"/>
      <c r="F3" s="213"/>
      <c r="AF3" s="218"/>
      <c r="AG3" s="218"/>
      <c r="AH3" s="218"/>
      <c r="AI3" s="218"/>
      <c r="AJ3" s="218"/>
      <c r="AK3" s="218"/>
      <c r="AL3" s="218"/>
      <c r="AM3" s="218"/>
      <c r="AN3" s="218"/>
      <c r="AO3" s="218"/>
      <c r="AP3" s="218"/>
      <c r="AQ3" s="218"/>
      <c r="AR3" s="218"/>
      <c r="AS3" s="218"/>
      <c r="AT3" s="218"/>
      <c r="AU3" s="218"/>
      <c r="AV3" s="218"/>
    </row>
    <row r="4" spans="1:48" s="212" customFormat="1" ht="17.25" customHeight="1">
      <c r="D4" s="213"/>
      <c r="E4" s="213"/>
      <c r="F4" s="213"/>
      <c r="AF4" s="226" t="s">
        <v>436</v>
      </c>
      <c r="AG4" s="226"/>
      <c r="AH4" s="226"/>
      <c r="AI4" s="226"/>
      <c r="AJ4" s="226"/>
      <c r="AK4" s="226"/>
      <c r="AL4" s="226"/>
      <c r="AM4" s="226"/>
      <c r="AN4" s="226"/>
      <c r="AO4" s="226"/>
      <c r="AP4" s="226"/>
      <c r="AQ4" s="226"/>
      <c r="AR4" s="226"/>
      <c r="AS4" s="226"/>
      <c r="AT4" s="226"/>
      <c r="AU4" s="226"/>
      <c r="AV4" s="226"/>
    </row>
    <row r="5" spans="1:48" s="212" customFormat="1" ht="23.25" customHeight="1">
      <c r="A5" s="227"/>
      <c r="B5" s="227"/>
      <c r="C5" s="227"/>
      <c r="D5" s="227"/>
      <c r="E5" s="227"/>
      <c r="F5" s="227"/>
      <c r="G5" s="227"/>
      <c r="H5" s="227"/>
      <c r="I5" s="227"/>
      <c r="J5" s="227"/>
      <c r="K5" s="227"/>
      <c r="L5" s="227"/>
      <c r="AF5" s="229" t="s">
        <v>297</v>
      </c>
      <c r="AG5" s="229"/>
      <c r="AH5" s="229"/>
      <c r="AI5" s="229"/>
      <c r="AJ5" s="229"/>
      <c r="AK5" s="229"/>
      <c r="AL5" s="229"/>
      <c r="AM5" s="229"/>
      <c r="AN5" s="229"/>
      <c r="AO5" s="229"/>
      <c r="AP5" s="229"/>
      <c r="AQ5" s="229"/>
      <c r="AR5" s="229"/>
      <c r="AS5" s="229"/>
      <c r="AT5" s="229"/>
      <c r="AU5" s="229"/>
      <c r="AV5" s="229"/>
    </row>
    <row r="6" spans="1:48" s="212" customFormat="1" ht="8.25" customHeight="1">
      <c r="A6" s="227"/>
      <c r="B6" s="228"/>
      <c r="C6" s="228"/>
      <c r="D6" s="228"/>
      <c r="E6" s="228"/>
      <c r="F6" s="228"/>
      <c r="G6" s="228"/>
      <c r="H6" s="228"/>
      <c r="I6" s="228"/>
      <c r="J6" s="228"/>
      <c r="K6" s="228"/>
      <c r="L6" s="227"/>
      <c r="AF6" s="230"/>
      <c r="AG6" s="230"/>
      <c r="AH6" s="230"/>
      <c r="AI6" s="230"/>
      <c r="AJ6" s="230"/>
      <c r="AK6" s="230"/>
      <c r="AL6" s="230"/>
      <c r="AM6" s="230"/>
      <c r="AN6" s="230"/>
      <c r="AO6" s="230"/>
      <c r="AP6" s="230"/>
      <c r="AQ6" s="230"/>
      <c r="AR6" s="230"/>
      <c r="AS6" s="230"/>
      <c r="AT6" s="230"/>
      <c r="AU6" s="230"/>
      <c r="AV6" s="230"/>
    </row>
    <row r="7" spans="1:48" s="212" customFormat="1" ht="8.25" customHeight="1">
      <c r="A7" s="227"/>
      <c r="B7" s="227"/>
      <c r="C7" s="227"/>
      <c r="D7" s="227"/>
      <c r="E7" s="227"/>
      <c r="F7" s="227"/>
      <c r="G7" s="227"/>
      <c r="H7" s="227"/>
      <c r="I7" s="227"/>
      <c r="J7" s="227"/>
      <c r="K7" s="227"/>
      <c r="L7" s="227"/>
      <c r="AF7" s="230"/>
      <c r="AG7" s="230"/>
      <c r="AH7" s="230"/>
      <c r="AI7" s="230"/>
      <c r="AJ7" s="230"/>
      <c r="AK7" s="230"/>
      <c r="AL7" s="230"/>
      <c r="AM7" s="230"/>
      <c r="AN7" s="230"/>
      <c r="AO7" s="230"/>
      <c r="AP7" s="230"/>
      <c r="AQ7" s="230"/>
      <c r="AR7" s="230"/>
      <c r="AS7" s="230"/>
      <c r="AT7" s="230"/>
      <c r="AU7" s="230"/>
      <c r="AV7" s="230"/>
    </row>
    <row r="8" spans="1:48" s="210" customFormat="1" ht="8.25" customHeight="1">
      <c r="D8" s="211"/>
      <c r="E8" s="211"/>
      <c r="F8" s="211"/>
    </row>
    <row r="9" spans="1:48" s="210" customFormat="1" ht="38.25" customHeight="1">
      <c r="A9" s="231" t="s">
        <v>298</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row>
    <row r="10" spans="1:48" s="212" customFormat="1" ht="13.5" customHeight="1">
      <c r="A10" s="233" t="s">
        <v>299</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row>
    <row r="11" spans="1:48" s="212" customFormat="1" ht="30.75" customHeight="1">
      <c r="A11" s="234" t="s">
        <v>506</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row>
    <row r="12" spans="1:48" s="219" customFormat="1" ht="18.75" customHeight="1">
      <c r="A12" s="235" t="s">
        <v>300</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row>
    <row r="13" spans="1:48" s="212" customFormat="1" ht="26.25" customHeight="1">
      <c r="A13" s="236" t="s">
        <v>301</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row>
    <row r="14" spans="1:48" s="221" customFormat="1" ht="17.25" customHeight="1">
      <c r="A14" s="237" t="s">
        <v>510</v>
      </c>
      <c r="B14" s="237"/>
      <c r="C14" s="237"/>
      <c r="D14" s="237"/>
      <c r="E14" s="237"/>
      <c r="F14" s="220"/>
      <c r="G14" s="238" t="s">
        <v>508</v>
      </c>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row>
    <row r="15" spans="1:48" s="219" customFormat="1" ht="19.5" customHeight="1">
      <c r="A15" s="223" t="s">
        <v>507</v>
      </c>
      <c r="B15" s="223"/>
      <c r="C15" s="223"/>
      <c r="D15" s="223"/>
      <c r="E15" s="223"/>
      <c r="F15" s="223"/>
      <c r="G15" s="223" t="s">
        <v>509</v>
      </c>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2"/>
    </row>
    <row r="16" spans="1:48" s="212" customFormat="1" ht="19.5" customHeight="1">
      <c r="A16" s="239" t="s">
        <v>513</v>
      </c>
      <c r="B16" s="239"/>
      <c r="C16" s="239"/>
      <c r="D16" s="239"/>
      <c r="E16" s="239"/>
      <c r="F16" s="239"/>
      <c r="G16" s="239"/>
      <c r="H16" s="239"/>
      <c r="I16" s="239"/>
      <c r="J16" s="239"/>
      <c r="K16" s="239"/>
      <c r="L16" s="239"/>
      <c r="M16" s="239"/>
      <c r="N16" s="239"/>
      <c r="AV16" s="215"/>
    </row>
    <row r="17" spans="1:48" s="212" customFormat="1" ht="18" customHeight="1">
      <c r="A17" s="239" t="s">
        <v>302</v>
      </c>
      <c r="B17" s="239"/>
      <c r="C17" s="239"/>
      <c r="D17" s="239"/>
      <c r="E17" s="240" t="s">
        <v>511</v>
      </c>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row>
    <row r="18" spans="1:48" s="212" customFormat="1" ht="13.5" customHeight="1">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6"/>
      <c r="AL18" s="213"/>
      <c r="AM18" s="213"/>
      <c r="AN18" s="213"/>
      <c r="AO18" s="213"/>
      <c r="AP18" s="213"/>
      <c r="AQ18" s="213"/>
      <c r="AR18" s="215"/>
      <c r="AS18" s="215"/>
      <c r="AT18" s="213"/>
      <c r="AU18" s="215"/>
      <c r="AV18" s="215"/>
    </row>
    <row r="19" spans="1:48" s="212" customFormat="1" ht="15" customHeight="1">
      <c r="A19" s="241" t="s">
        <v>303</v>
      </c>
      <c r="B19" s="241"/>
      <c r="C19" s="241"/>
      <c r="D19" s="241"/>
      <c r="E19" s="241"/>
      <c r="F19" s="241"/>
      <c r="G19" s="242" t="s">
        <v>514</v>
      </c>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row>
    <row r="20" spans="1:48" s="212" customFormat="1" ht="13.5" hidden="1" customHeight="1">
      <c r="A20" s="217"/>
      <c r="G20" s="232" t="s">
        <v>304</v>
      </c>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row>
    <row r="21" spans="1:48" s="212" customFormat="1" ht="13.5" hidden="1" customHeight="1">
      <c r="A21" s="217"/>
      <c r="G21" s="232" t="s">
        <v>305</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row>
    <row r="22" spans="1:48" s="212" customFormat="1" ht="13.5" hidden="1" customHeight="1">
      <c r="A22" s="217"/>
      <c r="G22" s="232" t="s">
        <v>306</v>
      </c>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row>
    <row r="23" spans="1:48" s="212" customFormat="1" ht="13.5" hidden="1" customHeight="1">
      <c r="A23" s="217"/>
      <c r="G23" s="232" t="s">
        <v>307</v>
      </c>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row>
    <row r="24" spans="1:48" s="212" customFormat="1" ht="13.5" hidden="1" customHeight="1">
      <c r="A24" s="217"/>
      <c r="G24" s="232" t="s">
        <v>308</v>
      </c>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row>
    <row r="25" spans="1:48" s="212" customFormat="1" ht="13.5" hidden="1" customHeight="1">
      <c r="A25" s="217"/>
      <c r="G25" s="232" t="s">
        <v>309</v>
      </c>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row>
    <row r="26" spans="1:48" s="212" customFormat="1" ht="13.5" customHeight="1">
      <c r="A26" s="213"/>
      <c r="B26" s="213"/>
      <c r="C26" s="213"/>
      <c r="D26" s="213"/>
      <c r="E26" s="213"/>
      <c r="F26" s="213"/>
      <c r="G26" s="213"/>
      <c r="H26" s="213"/>
      <c r="I26" s="213"/>
      <c r="J26" s="213"/>
      <c r="K26" s="213"/>
      <c r="L26" s="213"/>
      <c r="M26" s="213"/>
      <c r="N26" s="216"/>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5"/>
      <c r="AS26" s="215"/>
      <c r="AT26" s="213"/>
      <c r="AU26" s="215"/>
      <c r="AV26" s="215"/>
    </row>
    <row r="27" spans="1:48" s="212" customFormat="1" ht="17.25" customHeight="1">
      <c r="A27" s="239" t="s">
        <v>310</v>
      </c>
      <c r="B27" s="239"/>
      <c r="C27" s="239"/>
      <c r="D27" s="239"/>
      <c r="E27" s="239"/>
      <c r="F27" s="239"/>
      <c r="G27" s="243" t="s">
        <v>311</v>
      </c>
      <c r="H27" s="243"/>
      <c r="I27" s="243"/>
      <c r="J27" s="243"/>
      <c r="K27" s="243"/>
      <c r="L27" s="243"/>
      <c r="M27" s="243"/>
      <c r="N27" s="243"/>
      <c r="O27" s="213"/>
      <c r="P27" s="239" t="s">
        <v>312</v>
      </c>
      <c r="Q27" s="239"/>
      <c r="R27" s="239"/>
      <c r="S27" s="239"/>
      <c r="T27" s="239"/>
      <c r="U27" s="239"/>
      <c r="V27" s="239"/>
      <c r="W27" s="239"/>
      <c r="X27" s="239"/>
      <c r="Y27" s="239"/>
      <c r="Z27" s="239"/>
      <c r="AA27" s="239"/>
      <c r="AB27" s="239"/>
      <c r="AC27" s="243" t="s">
        <v>313</v>
      </c>
      <c r="AD27" s="243"/>
      <c r="AE27" s="243"/>
      <c r="AF27" s="243"/>
      <c r="AG27" s="243"/>
      <c r="AH27" s="213"/>
      <c r="AI27" s="239" t="s">
        <v>314</v>
      </c>
      <c r="AJ27" s="239"/>
      <c r="AK27" s="239"/>
      <c r="AL27" s="239"/>
      <c r="AM27" s="239"/>
      <c r="AN27" s="239"/>
      <c r="AO27" s="239"/>
      <c r="AP27" s="239"/>
      <c r="AQ27" s="239"/>
      <c r="AR27" s="239"/>
      <c r="AS27" s="244">
        <v>2020</v>
      </c>
      <c r="AT27" s="244"/>
      <c r="AU27" s="244"/>
      <c r="AV27" s="244"/>
    </row>
    <row r="28" spans="1:48" s="212" customFormat="1" ht="13.5"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5"/>
      <c r="AS28" s="215"/>
      <c r="AT28" s="213"/>
      <c r="AU28" s="215"/>
      <c r="AV28" s="215"/>
    </row>
    <row r="29" spans="1:48" s="212" customFormat="1" ht="18.75" customHeight="1">
      <c r="A29" s="239" t="s">
        <v>315</v>
      </c>
      <c r="B29" s="239"/>
      <c r="C29" s="239"/>
      <c r="D29" s="239"/>
      <c r="E29" s="239"/>
      <c r="F29" s="239"/>
      <c r="G29" s="239"/>
      <c r="H29" s="239"/>
      <c r="I29" s="239"/>
      <c r="J29" s="239"/>
      <c r="K29" s="239"/>
      <c r="L29" s="239"/>
      <c r="M29" s="239"/>
      <c r="N29" s="239"/>
      <c r="O29" s="239"/>
      <c r="P29" s="239"/>
      <c r="Q29" s="239"/>
      <c r="R29" s="239"/>
      <c r="S29" s="239"/>
      <c r="T29" s="239"/>
      <c r="U29" s="245" t="s">
        <v>515</v>
      </c>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row>
    <row r="30" spans="1:48" s="212" customFormat="1" ht="13.5" customHeight="1">
      <c r="A30" s="214"/>
      <c r="B30" s="214"/>
      <c r="C30" s="214"/>
      <c r="D30" s="214"/>
      <c r="E30" s="214"/>
      <c r="F30" s="214"/>
      <c r="G30" s="214"/>
      <c r="H30" s="214"/>
      <c r="I30" s="214"/>
      <c r="J30" s="214"/>
      <c r="K30" s="214"/>
      <c r="L30" s="214"/>
      <c r="M30" s="214"/>
      <c r="N30" s="214"/>
      <c r="O30" s="214"/>
      <c r="P30" s="214"/>
      <c r="Q30" s="214"/>
      <c r="R30" s="214"/>
      <c r="S30" s="214"/>
      <c r="T30" s="214"/>
      <c r="U30" s="246" t="s">
        <v>516</v>
      </c>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row>
    <row r="31" spans="1:48" s="212" customFormat="1" ht="7.5" customHeight="1"/>
    <row r="32" spans="1:48" s="212" customFormat="1" ht="13.5" customHeight="1">
      <c r="A32" s="239" t="s">
        <v>316</v>
      </c>
      <c r="B32" s="239"/>
      <c r="C32" s="239"/>
      <c r="D32" s="239"/>
      <c r="E32" s="239"/>
      <c r="F32" s="239"/>
      <c r="G32" s="239"/>
      <c r="H32" s="239"/>
      <c r="I32" s="239"/>
      <c r="J32" s="239"/>
      <c r="K32" s="239"/>
      <c r="L32" s="247" t="s">
        <v>317</v>
      </c>
      <c r="M32" s="247"/>
      <c r="N32" s="248">
        <v>41751</v>
      </c>
      <c r="O32" s="249"/>
      <c r="P32" s="249"/>
      <c r="Q32" s="249"/>
      <c r="R32" s="249"/>
      <c r="S32" s="247" t="s">
        <v>318</v>
      </c>
      <c r="T32" s="247"/>
      <c r="U32" s="240">
        <v>379</v>
      </c>
      <c r="V32" s="240"/>
      <c r="W32" s="240"/>
      <c r="X32" s="240"/>
      <c r="Y32" s="240"/>
      <c r="Z32" s="240"/>
    </row>
  </sheetData>
  <mergeCells count="41">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6:N16"/>
    <mergeCell ref="A17:D17"/>
    <mergeCell ref="E17:AV17"/>
    <mergeCell ref="A19:F19"/>
    <mergeCell ref="G19:AV19"/>
    <mergeCell ref="G20:AV20"/>
    <mergeCell ref="G21:AV21"/>
    <mergeCell ref="G22:AV22"/>
    <mergeCell ref="G23:AV23"/>
    <mergeCell ref="A10:AV10"/>
    <mergeCell ref="A11:AV11"/>
    <mergeCell ref="A12:AV12"/>
    <mergeCell ref="A13:AV13"/>
    <mergeCell ref="A14:E14"/>
    <mergeCell ref="G14:AV14"/>
    <mergeCell ref="A15:F15"/>
    <mergeCell ref="G15:AU15"/>
    <mergeCell ref="G1:AE1"/>
    <mergeCell ref="AF1:AV1"/>
    <mergeCell ref="AF2:AV2"/>
    <mergeCell ref="AF4:AV4"/>
    <mergeCell ref="A5:L7"/>
    <mergeCell ref="AF5:AV5"/>
    <mergeCell ref="AF6:AV7"/>
    <mergeCell ref="A9:AV9"/>
  </mergeCells>
  <phoneticPr fontId="0" type="noConversion"/>
  <pageMargins left="0.74803149606299213" right="0.74803149606299213" top="0.98425196850393704" bottom="0.98425196850393704" header="0" footer="0"/>
  <pageSetup paperSize="9" scale="95"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outlinePr summaryRight="0"/>
  </sheetPr>
  <dimension ref="A1:BI182"/>
  <sheetViews>
    <sheetView showGridLines="0" view="pageBreakPreview" zoomScale="90" zoomScaleNormal="100" workbookViewId="0">
      <selection activeCell="B143" sqref="B143:S143"/>
    </sheetView>
  </sheetViews>
  <sheetFormatPr defaultColWidth="14.6640625" defaultRowHeight="13.5" customHeight="1"/>
  <cols>
    <col min="1" max="1" width="6.5" customWidth="1"/>
    <col min="2" max="61" width="3.33203125" customWidth="1"/>
  </cols>
  <sheetData>
    <row r="1" spans="1:61" ht="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61" ht="19.5" customHeight="1">
      <c r="A2" s="253" t="s">
        <v>198</v>
      </c>
      <c r="B2" s="253"/>
      <c r="C2" s="253"/>
      <c r="D2" s="253"/>
      <c r="E2" s="253"/>
      <c r="F2" s="253"/>
      <c r="G2" s="253"/>
      <c r="H2" s="253"/>
      <c r="I2" s="253"/>
      <c r="J2" s="253"/>
      <c r="K2" s="253"/>
      <c r="L2" s="253"/>
      <c r="M2" s="253"/>
      <c r="N2" s="253"/>
      <c r="O2" s="253"/>
      <c r="P2" s="253"/>
      <c r="Q2" s="253"/>
    </row>
    <row r="3" spans="1:61" ht="11.25" customHeight="1">
      <c r="A3" s="252" t="s">
        <v>199</v>
      </c>
      <c r="B3" s="252" t="s">
        <v>200</v>
      </c>
      <c r="C3" s="252"/>
      <c r="D3" s="252"/>
      <c r="E3" s="252"/>
      <c r="F3" s="250" t="s">
        <v>201</v>
      </c>
      <c r="G3" s="252" t="s">
        <v>202</v>
      </c>
      <c r="H3" s="252"/>
      <c r="I3" s="252"/>
      <c r="J3" s="250" t="s">
        <v>203</v>
      </c>
      <c r="K3" s="252" t="s">
        <v>204</v>
      </c>
      <c r="L3" s="252"/>
      <c r="M3" s="252"/>
      <c r="N3" s="9"/>
      <c r="O3" s="252" t="s">
        <v>205</v>
      </c>
      <c r="P3" s="252"/>
      <c r="Q3" s="252"/>
      <c r="R3" s="252"/>
      <c r="S3" s="250" t="s">
        <v>206</v>
      </c>
      <c r="T3" s="252" t="s">
        <v>207</v>
      </c>
      <c r="U3" s="252"/>
      <c r="V3" s="252"/>
      <c r="W3" s="250" t="s">
        <v>208</v>
      </c>
      <c r="X3" s="252" t="s">
        <v>209</v>
      </c>
      <c r="Y3" s="252"/>
      <c r="Z3" s="252"/>
      <c r="AA3" s="250" t="s">
        <v>210</v>
      </c>
      <c r="AB3" s="252" t="s">
        <v>211</v>
      </c>
      <c r="AC3" s="252"/>
      <c r="AD3" s="252"/>
      <c r="AE3" s="252"/>
      <c r="AF3" s="250" t="s">
        <v>212</v>
      </c>
      <c r="AG3" s="252" t="s">
        <v>213</v>
      </c>
      <c r="AH3" s="252"/>
      <c r="AI3" s="252"/>
      <c r="AJ3" s="250" t="s">
        <v>214</v>
      </c>
      <c r="AK3" s="252" t="s">
        <v>215</v>
      </c>
      <c r="AL3" s="252"/>
      <c r="AM3" s="252"/>
      <c r="AN3" s="252"/>
      <c r="AO3" s="252" t="s">
        <v>216</v>
      </c>
      <c r="AP3" s="252"/>
      <c r="AQ3" s="252"/>
      <c r="AR3" s="252"/>
      <c r="AS3" s="250" t="s">
        <v>217</v>
      </c>
      <c r="AT3" s="252" t="s">
        <v>218</v>
      </c>
      <c r="AU3" s="252"/>
      <c r="AV3" s="252"/>
      <c r="AW3" s="250" t="s">
        <v>219</v>
      </c>
      <c r="AX3" s="252" t="s">
        <v>220</v>
      </c>
      <c r="AY3" s="252"/>
      <c r="AZ3" s="252"/>
      <c r="BA3" s="252"/>
      <c r="BB3" s="10"/>
      <c r="BC3" s="10"/>
      <c r="BD3" s="10"/>
      <c r="BE3" s="10"/>
      <c r="BF3" s="10"/>
      <c r="BG3" s="10"/>
      <c r="BH3" s="10"/>
      <c r="BI3" s="10"/>
    </row>
    <row r="4" spans="1:61" ht="60.75" customHeight="1">
      <c r="A4" s="252"/>
      <c r="B4" s="11" t="s">
        <v>221</v>
      </c>
      <c r="C4" s="11" t="s">
        <v>222</v>
      </c>
      <c r="D4" s="11" t="s">
        <v>223</v>
      </c>
      <c r="E4" s="11" t="s">
        <v>224</v>
      </c>
      <c r="F4" s="251"/>
      <c r="G4" s="11" t="s">
        <v>225</v>
      </c>
      <c r="H4" s="11" t="s">
        <v>226</v>
      </c>
      <c r="I4" s="11" t="s">
        <v>227</v>
      </c>
      <c r="J4" s="251"/>
      <c r="K4" s="11" t="s">
        <v>228</v>
      </c>
      <c r="L4" s="11" t="s">
        <v>229</v>
      </c>
      <c r="M4" s="11" t="s">
        <v>230</v>
      </c>
      <c r="N4" s="11" t="s">
        <v>231</v>
      </c>
      <c r="O4" s="11" t="s">
        <v>221</v>
      </c>
      <c r="P4" s="11" t="s">
        <v>222</v>
      </c>
      <c r="Q4" s="11" t="s">
        <v>223</v>
      </c>
      <c r="R4" s="11" t="s">
        <v>224</v>
      </c>
      <c r="S4" s="251"/>
      <c r="T4" s="11" t="s">
        <v>232</v>
      </c>
      <c r="U4" s="11" t="s">
        <v>233</v>
      </c>
      <c r="V4" s="11" t="s">
        <v>234</v>
      </c>
      <c r="W4" s="251"/>
      <c r="X4" s="11" t="s">
        <v>235</v>
      </c>
      <c r="Y4" s="11" t="s">
        <v>236</v>
      </c>
      <c r="Z4" s="11" t="s">
        <v>237</v>
      </c>
      <c r="AA4" s="251"/>
      <c r="AB4" s="11" t="s">
        <v>235</v>
      </c>
      <c r="AC4" s="11" t="s">
        <v>236</v>
      </c>
      <c r="AD4" s="11" t="s">
        <v>237</v>
      </c>
      <c r="AE4" s="11" t="s">
        <v>238</v>
      </c>
      <c r="AF4" s="251"/>
      <c r="AG4" s="11" t="s">
        <v>225</v>
      </c>
      <c r="AH4" s="11" t="s">
        <v>226</v>
      </c>
      <c r="AI4" s="11" t="s">
        <v>227</v>
      </c>
      <c r="AJ4" s="251"/>
      <c r="AK4" s="11" t="s">
        <v>239</v>
      </c>
      <c r="AL4" s="11" t="s">
        <v>240</v>
      </c>
      <c r="AM4" s="11" t="s">
        <v>241</v>
      </c>
      <c r="AN4" s="11" t="s">
        <v>242</v>
      </c>
      <c r="AO4" s="11" t="s">
        <v>221</v>
      </c>
      <c r="AP4" s="11" t="s">
        <v>222</v>
      </c>
      <c r="AQ4" s="11" t="s">
        <v>223</v>
      </c>
      <c r="AR4" s="11" t="s">
        <v>224</v>
      </c>
      <c r="AS4" s="251"/>
      <c r="AT4" s="11" t="s">
        <v>225</v>
      </c>
      <c r="AU4" s="11" t="s">
        <v>226</v>
      </c>
      <c r="AV4" s="11" t="s">
        <v>227</v>
      </c>
      <c r="AW4" s="251"/>
      <c r="AX4" s="11" t="s">
        <v>228</v>
      </c>
      <c r="AY4" s="11" t="s">
        <v>229</v>
      </c>
      <c r="AZ4" s="11" t="s">
        <v>230</v>
      </c>
      <c r="BA4" s="12" t="s">
        <v>243</v>
      </c>
      <c r="BB4" s="10"/>
      <c r="BC4" s="10"/>
      <c r="BD4" s="10"/>
      <c r="BE4" s="10"/>
      <c r="BF4" s="10"/>
      <c r="BG4" s="10"/>
      <c r="BH4" s="10"/>
      <c r="BI4" s="10"/>
    </row>
    <row r="5" spans="1:61" ht="9.75" customHeight="1">
      <c r="A5" s="252"/>
      <c r="B5" s="18" t="s">
        <v>28</v>
      </c>
      <c r="C5" s="9" t="s">
        <v>13</v>
      </c>
      <c r="D5" s="9" t="s">
        <v>14</v>
      </c>
      <c r="E5" s="9" t="s">
        <v>15</v>
      </c>
      <c r="F5" s="9" t="s">
        <v>33</v>
      </c>
      <c r="G5" s="9" t="s">
        <v>16</v>
      </c>
      <c r="H5" s="9" t="s">
        <v>17</v>
      </c>
      <c r="I5" s="9" t="s">
        <v>18</v>
      </c>
      <c r="J5" s="9" t="s">
        <v>19</v>
      </c>
      <c r="K5" s="9" t="s">
        <v>20</v>
      </c>
      <c r="L5" s="9" t="s">
        <v>21</v>
      </c>
      <c r="M5" s="9" t="s">
        <v>22</v>
      </c>
      <c r="N5" s="9" t="s">
        <v>23</v>
      </c>
      <c r="O5" s="9" t="s">
        <v>24</v>
      </c>
      <c r="P5" s="9" t="s">
        <v>25</v>
      </c>
      <c r="Q5" s="9" t="s">
        <v>26</v>
      </c>
      <c r="R5" s="9" t="s">
        <v>75</v>
      </c>
      <c r="S5" s="9" t="s">
        <v>27</v>
      </c>
      <c r="T5" s="9" t="s">
        <v>29</v>
      </c>
      <c r="U5" s="18" t="s">
        <v>30</v>
      </c>
      <c r="V5" s="9" t="s">
        <v>31</v>
      </c>
      <c r="W5" s="9" t="s">
        <v>32</v>
      </c>
      <c r="X5" s="9" t="s">
        <v>34</v>
      </c>
      <c r="Y5" s="9" t="s">
        <v>35</v>
      </c>
      <c r="Z5" s="9" t="s">
        <v>36</v>
      </c>
      <c r="AA5" s="9" t="s">
        <v>37</v>
      </c>
      <c r="AB5" s="9" t="s">
        <v>38</v>
      </c>
      <c r="AC5" s="9" t="s">
        <v>86</v>
      </c>
      <c r="AD5" s="9" t="s">
        <v>87</v>
      </c>
      <c r="AE5" s="9" t="s">
        <v>39</v>
      </c>
      <c r="AF5" s="9" t="s">
        <v>88</v>
      </c>
      <c r="AG5" s="9" t="s">
        <v>40</v>
      </c>
      <c r="AH5" s="9" t="s">
        <v>41</v>
      </c>
      <c r="AI5" s="9" t="s">
        <v>42</v>
      </c>
      <c r="AJ5" s="9" t="s">
        <v>43</v>
      </c>
      <c r="AK5" s="9" t="s">
        <v>44</v>
      </c>
      <c r="AL5" s="9" t="s">
        <v>45</v>
      </c>
      <c r="AM5" s="9" t="s">
        <v>46</v>
      </c>
      <c r="AN5" s="9" t="s">
        <v>47</v>
      </c>
      <c r="AO5" s="9" t="s">
        <v>48</v>
      </c>
      <c r="AP5" s="9" t="s">
        <v>49</v>
      </c>
      <c r="AQ5" s="9" t="s">
        <v>99</v>
      </c>
      <c r="AR5" s="9" t="s">
        <v>101</v>
      </c>
      <c r="AS5" s="9" t="s">
        <v>69</v>
      </c>
      <c r="AT5" s="9" t="s">
        <v>104</v>
      </c>
      <c r="AU5" s="9" t="s">
        <v>105</v>
      </c>
      <c r="AV5" s="9" t="s">
        <v>139</v>
      </c>
      <c r="AW5" s="9" t="s">
        <v>140</v>
      </c>
      <c r="AX5" s="9" t="s">
        <v>141</v>
      </c>
      <c r="AY5" s="9" t="s">
        <v>142</v>
      </c>
      <c r="AZ5" s="9" t="s">
        <v>143</v>
      </c>
      <c r="BA5" s="13" t="s">
        <v>144</v>
      </c>
      <c r="BB5" s="10"/>
      <c r="BC5" s="10"/>
      <c r="BD5" s="10"/>
      <c r="BE5" s="10"/>
      <c r="BF5" s="10"/>
      <c r="BG5" s="10"/>
      <c r="BH5" s="10"/>
      <c r="BI5" s="10"/>
    </row>
    <row r="6" spans="1:61" ht="10.5" customHeight="1">
      <c r="A6" s="257" t="s">
        <v>244</v>
      </c>
      <c r="B6" s="254"/>
      <c r="C6" s="256"/>
      <c r="D6" s="254"/>
      <c r="E6" s="254"/>
      <c r="F6" s="254"/>
      <c r="G6" s="254"/>
      <c r="H6" s="254"/>
      <c r="I6" s="254"/>
      <c r="J6" s="254"/>
      <c r="K6" s="254"/>
      <c r="L6" s="254"/>
      <c r="M6" s="254"/>
      <c r="N6" s="254"/>
      <c r="O6" s="254"/>
      <c r="P6" s="254"/>
      <c r="Q6" s="254"/>
      <c r="S6" s="254" t="s">
        <v>245</v>
      </c>
      <c r="T6" s="255" t="s">
        <v>245</v>
      </c>
      <c r="U6" s="254"/>
      <c r="V6" s="256"/>
      <c r="W6" s="254"/>
      <c r="X6" s="254"/>
      <c r="Y6" s="254"/>
      <c r="Z6" s="254"/>
      <c r="AA6" s="254"/>
      <c r="AB6" s="254"/>
      <c r="AC6" s="254"/>
      <c r="AD6" s="254"/>
      <c r="AE6" s="254"/>
      <c r="AF6" s="254"/>
      <c r="AG6" s="254"/>
      <c r="AH6" s="254"/>
      <c r="AI6" s="254"/>
      <c r="AJ6" s="254"/>
      <c r="AK6" s="254"/>
      <c r="AL6" s="254"/>
      <c r="AM6" s="254"/>
      <c r="AN6" s="254"/>
      <c r="AO6" s="254"/>
      <c r="AP6" s="254"/>
      <c r="AQ6" s="254" t="s">
        <v>246</v>
      </c>
      <c r="AR6" s="254" t="s">
        <v>246</v>
      </c>
      <c r="AS6" s="254" t="s">
        <v>245</v>
      </c>
      <c r="AT6" s="254" t="s">
        <v>245</v>
      </c>
      <c r="AU6" s="254" t="s">
        <v>245</v>
      </c>
      <c r="AV6" s="254" t="s">
        <v>245</v>
      </c>
      <c r="AW6" s="254" t="s">
        <v>245</v>
      </c>
      <c r="AX6" s="254" t="s">
        <v>245</v>
      </c>
      <c r="AY6" s="254" t="s">
        <v>245</v>
      </c>
      <c r="AZ6" s="254" t="s">
        <v>245</v>
      </c>
      <c r="BA6" s="254" t="s">
        <v>245</v>
      </c>
      <c r="BB6" s="15"/>
      <c r="BC6" s="14"/>
      <c r="BD6" s="10"/>
      <c r="BE6" s="10"/>
      <c r="BF6" s="10"/>
      <c r="BG6" s="10"/>
      <c r="BH6" s="10"/>
      <c r="BI6" s="10"/>
    </row>
    <row r="7" spans="1:61" ht="10.5" customHeight="1">
      <c r="A7" s="257"/>
      <c r="B7" s="254"/>
      <c r="C7" s="256"/>
      <c r="D7" s="254"/>
      <c r="E7" s="254"/>
      <c r="F7" s="254"/>
      <c r="G7" s="254"/>
      <c r="H7" s="254"/>
      <c r="I7" s="254"/>
      <c r="J7" s="254"/>
      <c r="K7" s="254"/>
      <c r="L7" s="254"/>
      <c r="M7" s="254"/>
      <c r="N7" s="254"/>
      <c r="O7" s="254"/>
      <c r="P7" s="254"/>
      <c r="Q7" s="254"/>
      <c r="S7" s="254"/>
      <c r="T7" s="255"/>
      <c r="U7" s="254"/>
      <c r="V7" s="256"/>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10"/>
      <c r="BC7" s="10"/>
      <c r="BD7" s="10"/>
      <c r="BE7" s="10"/>
      <c r="BF7" s="10"/>
      <c r="BG7" s="10"/>
      <c r="BH7" s="10"/>
      <c r="BI7" s="10"/>
    </row>
    <row r="8" spans="1:61" s="10" customFormat="1" ht="10.5" customHeight="1">
      <c r="A8" s="257" t="s">
        <v>247</v>
      </c>
      <c r="B8" s="254"/>
      <c r="C8" s="256"/>
      <c r="D8" s="254"/>
      <c r="E8" s="254"/>
      <c r="F8" s="254"/>
      <c r="G8" s="254"/>
      <c r="H8" s="254"/>
      <c r="I8" s="254"/>
      <c r="J8" s="254"/>
      <c r="K8" s="254"/>
      <c r="L8" s="254"/>
      <c r="M8" s="254"/>
      <c r="N8" s="254"/>
      <c r="O8" s="254"/>
      <c r="P8" s="254"/>
      <c r="Q8" s="254"/>
      <c r="R8" s="254"/>
      <c r="S8" s="254" t="s">
        <v>245</v>
      </c>
      <c r="T8" s="255" t="s">
        <v>245</v>
      </c>
      <c r="U8" s="254"/>
      <c r="V8" s="256"/>
      <c r="W8" s="254"/>
      <c r="X8" s="254"/>
      <c r="Y8" s="254"/>
      <c r="Z8" s="254"/>
      <c r="AA8" s="254"/>
      <c r="AB8" s="254"/>
      <c r="AC8" s="254"/>
      <c r="AD8" s="254"/>
      <c r="AE8" s="254"/>
      <c r="AF8" s="254"/>
      <c r="AG8" s="254"/>
      <c r="AH8" s="254"/>
      <c r="AI8" s="254"/>
      <c r="AJ8" s="254"/>
      <c r="AK8" s="254"/>
      <c r="AL8" s="258">
        <v>8</v>
      </c>
      <c r="AM8" s="258">
        <v>8</v>
      </c>
      <c r="AN8" s="258">
        <v>8</v>
      </c>
      <c r="AO8" s="258">
        <v>8</v>
      </c>
      <c r="AP8" s="258">
        <v>8</v>
      </c>
      <c r="AQ8" s="258">
        <v>8</v>
      </c>
      <c r="AR8" s="254" t="s">
        <v>246</v>
      </c>
      <c r="AS8" s="254" t="s">
        <v>245</v>
      </c>
      <c r="AT8" s="254" t="s">
        <v>245</v>
      </c>
      <c r="AU8" s="254" t="s">
        <v>245</v>
      </c>
      <c r="AV8" s="254" t="s">
        <v>245</v>
      </c>
      <c r="AW8" s="254" t="s">
        <v>245</v>
      </c>
      <c r="AX8" s="254" t="s">
        <v>245</v>
      </c>
      <c r="AY8" s="254" t="s">
        <v>245</v>
      </c>
      <c r="AZ8" s="254" t="s">
        <v>245</v>
      </c>
      <c r="BA8" s="254" t="s">
        <v>245</v>
      </c>
      <c r="BB8" s="15"/>
      <c r="BC8" s="14"/>
      <c r="BD8" s="15"/>
      <c r="BE8" s="15"/>
      <c r="BF8" s="14"/>
      <c r="BG8" s="15"/>
      <c r="BH8" s="15"/>
      <c r="BI8" s="14"/>
    </row>
    <row r="9" spans="1:61" s="10" customFormat="1" ht="10.5" customHeight="1">
      <c r="A9" s="257"/>
      <c r="B9" s="254"/>
      <c r="C9" s="256"/>
      <c r="D9" s="254"/>
      <c r="E9" s="254"/>
      <c r="F9" s="254"/>
      <c r="G9" s="254"/>
      <c r="H9" s="254"/>
      <c r="I9" s="254"/>
      <c r="J9" s="254"/>
      <c r="K9" s="254"/>
      <c r="L9" s="254"/>
      <c r="M9" s="254"/>
      <c r="N9" s="254"/>
      <c r="O9" s="254"/>
      <c r="P9" s="254"/>
      <c r="Q9" s="254"/>
      <c r="R9" s="254"/>
      <c r="S9" s="254"/>
      <c r="T9" s="255"/>
      <c r="U9" s="254"/>
      <c r="V9" s="256"/>
      <c r="W9" s="254"/>
      <c r="X9" s="254"/>
      <c r="Y9" s="254"/>
      <c r="Z9" s="254"/>
      <c r="AA9" s="254"/>
      <c r="AB9" s="254"/>
      <c r="AC9" s="254"/>
      <c r="AD9" s="254"/>
      <c r="AE9" s="254"/>
      <c r="AF9" s="254"/>
      <c r="AG9" s="254"/>
      <c r="AH9" s="254"/>
      <c r="AI9" s="254"/>
      <c r="AJ9" s="254"/>
      <c r="AK9" s="254"/>
      <c r="AL9" s="258"/>
      <c r="AM9" s="258"/>
      <c r="AN9" s="258"/>
      <c r="AO9" s="258"/>
      <c r="AP9" s="258"/>
      <c r="AQ9" s="258"/>
      <c r="AR9" s="254"/>
      <c r="AS9" s="254"/>
      <c r="AT9" s="254"/>
      <c r="AU9" s="254"/>
      <c r="AV9" s="254"/>
      <c r="AW9" s="254"/>
      <c r="AX9" s="254"/>
      <c r="AY9" s="254"/>
      <c r="AZ9" s="254"/>
      <c r="BA9" s="254"/>
      <c r="BB9" s="15"/>
      <c r="BC9" s="14"/>
      <c r="BD9" s="15"/>
      <c r="BE9" s="15"/>
      <c r="BF9" s="14"/>
      <c r="BG9" s="15"/>
      <c r="BH9" s="15"/>
      <c r="BI9" s="14"/>
    </row>
    <row r="10" spans="1:61" s="10" customFormat="1" ht="10.5" customHeight="1">
      <c r="A10" s="257" t="s">
        <v>248</v>
      </c>
      <c r="B10" s="254"/>
      <c r="C10" s="256"/>
      <c r="D10" s="254"/>
      <c r="E10" s="254"/>
      <c r="F10" s="254"/>
      <c r="G10" s="254"/>
      <c r="H10" s="254"/>
      <c r="I10" s="254"/>
      <c r="J10" s="254"/>
      <c r="K10" s="254"/>
      <c r="L10" s="254"/>
      <c r="M10" s="254"/>
      <c r="N10" s="259">
        <v>0</v>
      </c>
      <c r="O10" s="259">
        <v>0</v>
      </c>
      <c r="P10" s="259">
        <v>0</v>
      </c>
      <c r="Q10" s="259">
        <v>0</v>
      </c>
      <c r="R10" s="254" t="s">
        <v>246</v>
      </c>
      <c r="S10" s="254" t="s">
        <v>245</v>
      </c>
      <c r="T10" s="255" t="s">
        <v>245</v>
      </c>
      <c r="U10" s="254"/>
      <c r="V10" s="256"/>
      <c r="W10" s="254"/>
      <c r="X10" s="254"/>
      <c r="Y10" s="254"/>
      <c r="Z10" s="254"/>
      <c r="AA10" s="254"/>
      <c r="AB10" s="254"/>
      <c r="AC10" s="254"/>
      <c r="AD10" s="254"/>
      <c r="AE10" s="254"/>
      <c r="AF10" s="254"/>
      <c r="AG10" s="254"/>
      <c r="AH10" s="254"/>
      <c r="AI10" s="254"/>
      <c r="AJ10" s="254"/>
      <c r="AK10" s="254"/>
      <c r="AL10" s="254"/>
      <c r="AM10" s="260">
        <v>0</v>
      </c>
      <c r="AN10" s="260">
        <v>0</v>
      </c>
      <c r="AO10" s="262">
        <v>8</v>
      </c>
      <c r="AP10" s="262">
        <v>8</v>
      </c>
      <c r="AQ10" s="262">
        <v>8</v>
      </c>
      <c r="AR10" s="262">
        <v>8</v>
      </c>
      <c r="AS10" s="254" t="s">
        <v>246</v>
      </c>
      <c r="AT10" s="254" t="s">
        <v>245</v>
      </c>
      <c r="AU10" s="254" t="s">
        <v>245</v>
      </c>
      <c r="AV10" s="254" t="s">
        <v>245</v>
      </c>
      <c r="AW10" s="254" t="s">
        <v>245</v>
      </c>
      <c r="AX10" s="254" t="s">
        <v>245</v>
      </c>
      <c r="AY10" s="254" t="s">
        <v>245</v>
      </c>
      <c r="AZ10" s="254" t="s">
        <v>245</v>
      </c>
      <c r="BA10" s="254" t="s">
        <v>245</v>
      </c>
      <c r="BB10" s="15"/>
      <c r="BC10" s="14"/>
      <c r="BD10" s="15"/>
      <c r="BE10" s="15"/>
      <c r="BF10" s="14"/>
      <c r="BG10" s="15"/>
      <c r="BH10" s="15"/>
      <c r="BI10" s="14"/>
    </row>
    <row r="11" spans="1:61" s="10" customFormat="1" ht="10.5" customHeight="1">
      <c r="A11" s="257"/>
      <c r="B11" s="254"/>
      <c r="C11" s="256"/>
      <c r="D11" s="254"/>
      <c r="E11" s="254"/>
      <c r="F11" s="254"/>
      <c r="G11" s="254"/>
      <c r="H11" s="254"/>
      <c r="I11" s="254"/>
      <c r="J11" s="254"/>
      <c r="K11" s="254"/>
      <c r="L11" s="254"/>
      <c r="M11" s="254"/>
      <c r="N11" s="259"/>
      <c r="O11" s="259"/>
      <c r="P11" s="259"/>
      <c r="Q11" s="259"/>
      <c r="R11" s="254"/>
      <c r="S11" s="254"/>
      <c r="T11" s="255"/>
      <c r="U11" s="254"/>
      <c r="V11" s="256"/>
      <c r="W11" s="254"/>
      <c r="X11" s="254"/>
      <c r="Y11" s="254"/>
      <c r="Z11" s="254"/>
      <c r="AA11" s="254"/>
      <c r="AB11" s="254"/>
      <c r="AC11" s="254"/>
      <c r="AD11" s="254"/>
      <c r="AE11" s="254"/>
      <c r="AF11" s="254"/>
      <c r="AG11" s="254"/>
      <c r="AH11" s="254"/>
      <c r="AI11" s="254"/>
      <c r="AJ11" s="254"/>
      <c r="AK11" s="254"/>
      <c r="AL11" s="254"/>
      <c r="AM11" s="260"/>
      <c r="AN11" s="260"/>
      <c r="AO11" s="262"/>
      <c r="AP11" s="262"/>
      <c r="AQ11" s="262"/>
      <c r="AR11" s="262"/>
      <c r="AS11" s="254"/>
      <c r="AT11" s="254"/>
      <c r="AU11" s="254"/>
      <c r="AV11" s="254"/>
      <c r="AW11" s="254"/>
      <c r="AX11" s="254"/>
      <c r="AY11" s="254"/>
      <c r="AZ11" s="254"/>
      <c r="BA11" s="254"/>
      <c r="BB11" s="15"/>
      <c r="BC11" s="14"/>
      <c r="BD11" s="15"/>
      <c r="BE11" s="15"/>
      <c r="BF11" s="14"/>
      <c r="BG11" s="15"/>
      <c r="BH11" s="15"/>
      <c r="BI11" s="14"/>
    </row>
    <row r="12" spans="1:61" s="10" customFormat="1" ht="10.5" customHeight="1">
      <c r="A12" s="257" t="s">
        <v>249</v>
      </c>
      <c r="B12" s="254"/>
      <c r="C12" s="256"/>
      <c r="D12" s="254"/>
      <c r="E12" s="254"/>
      <c r="F12" s="254"/>
      <c r="G12" s="254"/>
      <c r="H12" s="254"/>
      <c r="I12" s="254"/>
      <c r="J12" s="254"/>
      <c r="K12" s="254"/>
      <c r="L12" s="254"/>
      <c r="M12" s="260">
        <v>8</v>
      </c>
      <c r="N12" s="260">
        <v>8</v>
      </c>
      <c r="O12" s="260">
        <v>8</v>
      </c>
      <c r="P12" s="260">
        <v>8</v>
      </c>
      <c r="Q12" s="260">
        <v>8</v>
      </c>
      <c r="R12" s="254" t="s">
        <v>246</v>
      </c>
      <c r="S12" s="254" t="s">
        <v>245</v>
      </c>
      <c r="T12" s="255" t="s">
        <v>245</v>
      </c>
      <c r="U12" s="254"/>
      <c r="V12" s="256"/>
      <c r="W12" s="254"/>
      <c r="X12" s="254"/>
      <c r="Y12" s="254"/>
      <c r="Z12" s="254"/>
      <c r="AA12" s="254"/>
      <c r="AB12" s="254"/>
      <c r="AC12" s="254"/>
      <c r="AD12" s="261">
        <v>8</v>
      </c>
      <c r="AE12" s="261">
        <v>8</v>
      </c>
      <c r="AF12" s="261">
        <v>8</v>
      </c>
      <c r="AG12" s="261">
        <v>8</v>
      </c>
      <c r="AH12" s="254" t="s">
        <v>246</v>
      </c>
      <c r="AI12" s="254" t="s">
        <v>250</v>
      </c>
      <c r="AJ12" s="254" t="s">
        <v>250</v>
      </c>
      <c r="AK12" s="254" t="s">
        <v>250</v>
      </c>
      <c r="AL12" s="254" t="s">
        <v>250</v>
      </c>
      <c r="AM12" s="263" t="s">
        <v>251</v>
      </c>
      <c r="AN12" s="263" t="s">
        <v>251</v>
      </c>
      <c r="AO12" s="263" t="s">
        <v>251</v>
      </c>
      <c r="AP12" s="263" t="s">
        <v>251</v>
      </c>
      <c r="AQ12" s="254" t="s">
        <v>248</v>
      </c>
      <c r="AR12" s="254" t="s">
        <v>248</v>
      </c>
      <c r="AS12" s="254" t="s">
        <v>50</v>
      </c>
      <c r="AT12" s="254" t="s">
        <v>50</v>
      </c>
      <c r="AU12" s="254" t="s">
        <v>50</v>
      </c>
      <c r="AV12" s="254" t="s">
        <v>50</v>
      </c>
      <c r="AW12" s="254" t="s">
        <v>50</v>
      </c>
      <c r="AX12" s="254" t="s">
        <v>50</v>
      </c>
      <c r="AY12" s="254" t="s">
        <v>50</v>
      </c>
      <c r="AZ12" s="254" t="s">
        <v>50</v>
      </c>
      <c r="BA12" s="254" t="s">
        <v>50</v>
      </c>
      <c r="BB12" s="15"/>
      <c r="BC12" s="14"/>
      <c r="BD12" s="15"/>
      <c r="BE12" s="15"/>
      <c r="BF12" s="14"/>
      <c r="BG12" s="15"/>
      <c r="BH12" s="15"/>
      <c r="BI12" s="14"/>
    </row>
    <row r="13" spans="1:61" s="10" customFormat="1" ht="10.5" customHeight="1">
      <c r="A13" s="257"/>
      <c r="B13" s="254"/>
      <c r="C13" s="256"/>
      <c r="D13" s="254"/>
      <c r="E13" s="254"/>
      <c r="F13" s="254"/>
      <c r="G13" s="254"/>
      <c r="H13" s="254"/>
      <c r="I13" s="254"/>
      <c r="J13" s="254"/>
      <c r="K13" s="254"/>
      <c r="L13" s="254"/>
      <c r="M13" s="260"/>
      <c r="N13" s="260"/>
      <c r="O13" s="260"/>
      <c r="P13" s="260"/>
      <c r="Q13" s="260"/>
      <c r="R13" s="254"/>
      <c r="S13" s="254"/>
      <c r="T13" s="255"/>
      <c r="U13" s="254"/>
      <c r="V13" s="256"/>
      <c r="W13" s="254"/>
      <c r="X13" s="254"/>
      <c r="Y13" s="254"/>
      <c r="Z13" s="254"/>
      <c r="AA13" s="254"/>
      <c r="AB13" s="254"/>
      <c r="AC13" s="254"/>
      <c r="AD13" s="261"/>
      <c r="AE13" s="261"/>
      <c r="AF13" s="261"/>
      <c r="AG13" s="261"/>
      <c r="AH13" s="254"/>
      <c r="AI13" s="254"/>
      <c r="AJ13" s="254"/>
      <c r="AK13" s="254"/>
      <c r="AL13" s="254"/>
      <c r="AM13" s="263"/>
      <c r="AN13" s="263"/>
      <c r="AO13" s="263"/>
      <c r="AP13" s="263"/>
      <c r="AQ13" s="254"/>
      <c r="AR13" s="254"/>
      <c r="AS13" s="254"/>
      <c r="AT13" s="254"/>
      <c r="AU13" s="254"/>
      <c r="AV13" s="254"/>
      <c r="AW13" s="254"/>
      <c r="AX13" s="254"/>
      <c r="AY13" s="254"/>
      <c r="AZ13" s="254"/>
      <c r="BA13" s="254"/>
      <c r="BB13" s="15"/>
      <c r="BC13" s="14"/>
      <c r="BD13" s="15"/>
      <c r="BE13" s="15"/>
      <c r="BF13" s="14"/>
      <c r="BG13" s="15"/>
      <c r="BH13" s="15"/>
      <c r="BI13" s="14"/>
    </row>
    <row r="14" spans="1:61" ht="13.5" hidden="1" customHeight="1">
      <c r="A14" s="9"/>
      <c r="B14" s="265"/>
      <c r="C14" s="266"/>
      <c r="D14" s="266"/>
      <c r="E14" s="266"/>
      <c r="F14" s="266"/>
      <c r="G14" s="266"/>
      <c r="H14" s="266"/>
      <c r="I14" s="266"/>
      <c r="J14" s="266"/>
      <c r="K14" s="266"/>
      <c r="L14" s="266"/>
      <c r="M14" s="266"/>
      <c r="N14" s="266"/>
      <c r="O14" s="266"/>
      <c r="P14" s="266"/>
      <c r="Q14" s="266"/>
      <c r="R14" s="266"/>
      <c r="S14" s="266"/>
      <c r="T14" s="266"/>
      <c r="U14" s="265"/>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15"/>
      <c r="BC14" s="14"/>
      <c r="BD14" s="15"/>
      <c r="BE14" s="15"/>
      <c r="BF14" s="14"/>
      <c r="BG14" s="15"/>
      <c r="BH14" s="15"/>
      <c r="BI14" s="14"/>
    </row>
    <row r="15" spans="1:61" ht="13.5" hidden="1" customHeight="1">
      <c r="A15" s="264" t="s">
        <v>252</v>
      </c>
      <c r="B15" s="254" t="s">
        <v>50</v>
      </c>
      <c r="C15" s="254" t="s">
        <v>50</v>
      </c>
      <c r="D15" s="254" t="s">
        <v>50</v>
      </c>
      <c r="E15" s="254" t="s">
        <v>50</v>
      </c>
      <c r="F15" s="254" t="s">
        <v>50</v>
      </c>
      <c r="G15" s="254" t="s">
        <v>50</v>
      </c>
      <c r="H15" s="254" t="s">
        <v>50</v>
      </c>
      <c r="I15" s="254" t="s">
        <v>50</v>
      </c>
      <c r="J15" s="254" t="s">
        <v>50</v>
      </c>
      <c r="K15" s="254" t="s">
        <v>50</v>
      </c>
      <c r="L15" s="254" t="s">
        <v>50</v>
      </c>
      <c r="M15" s="254" t="s">
        <v>50</v>
      </c>
      <c r="N15" s="254" t="s">
        <v>50</v>
      </c>
      <c r="O15" s="254" t="s">
        <v>50</v>
      </c>
      <c r="P15" s="254" t="s">
        <v>50</v>
      </c>
      <c r="Q15" s="254" t="s">
        <v>50</v>
      </c>
      <c r="R15" s="254" t="s">
        <v>50</v>
      </c>
      <c r="S15" s="254" t="s">
        <v>50</v>
      </c>
      <c r="T15" s="254" t="s">
        <v>50</v>
      </c>
      <c r="U15" s="254" t="s">
        <v>50</v>
      </c>
      <c r="V15" s="254" t="s">
        <v>50</v>
      </c>
      <c r="W15" s="254" t="s">
        <v>50</v>
      </c>
      <c r="X15" s="254" t="s">
        <v>50</v>
      </c>
      <c r="Y15" s="254" t="s">
        <v>50</v>
      </c>
      <c r="Z15" s="254" t="s">
        <v>50</v>
      </c>
      <c r="AA15" s="254" t="s">
        <v>50</v>
      </c>
      <c r="AB15" s="254" t="s">
        <v>50</v>
      </c>
      <c r="AC15" s="254" t="s">
        <v>50</v>
      </c>
      <c r="AD15" s="254" t="s">
        <v>50</v>
      </c>
      <c r="AE15" s="254" t="s">
        <v>50</v>
      </c>
      <c r="AF15" s="254" t="s">
        <v>50</v>
      </c>
      <c r="AG15" s="254" t="s">
        <v>50</v>
      </c>
      <c r="AH15" s="254" t="s">
        <v>50</v>
      </c>
      <c r="AI15" s="254" t="s">
        <v>50</v>
      </c>
      <c r="AJ15" s="254" t="s">
        <v>50</v>
      </c>
      <c r="AK15" s="254" t="s">
        <v>50</v>
      </c>
      <c r="AL15" s="254" t="s">
        <v>50</v>
      </c>
      <c r="AM15" s="254" t="s">
        <v>50</v>
      </c>
      <c r="AN15" s="254" t="s">
        <v>50</v>
      </c>
      <c r="AO15" s="254" t="s">
        <v>50</v>
      </c>
      <c r="AP15" s="254" t="s">
        <v>50</v>
      </c>
      <c r="AQ15" s="254" t="s">
        <v>50</v>
      </c>
      <c r="AR15" s="254" t="s">
        <v>50</v>
      </c>
      <c r="AS15" s="254" t="s">
        <v>50</v>
      </c>
      <c r="AT15" s="254" t="s">
        <v>50</v>
      </c>
      <c r="AU15" s="254" t="s">
        <v>50</v>
      </c>
      <c r="AV15" s="254" t="s">
        <v>50</v>
      </c>
      <c r="AW15" s="254" t="s">
        <v>50</v>
      </c>
      <c r="AX15" s="254" t="s">
        <v>50</v>
      </c>
      <c r="AY15" s="254" t="s">
        <v>50</v>
      </c>
      <c r="AZ15" s="254" t="s">
        <v>50</v>
      </c>
      <c r="BA15" s="254" t="s">
        <v>50</v>
      </c>
      <c r="BB15" s="15"/>
      <c r="BC15" s="14"/>
      <c r="BD15" s="15"/>
      <c r="BE15" s="15"/>
      <c r="BF15" s="14"/>
      <c r="BG15" s="15"/>
      <c r="BH15" s="15"/>
      <c r="BI15" s="14"/>
    </row>
    <row r="16" spans="1:61" ht="13.5" hidden="1" customHeight="1">
      <c r="A16" s="26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15"/>
      <c r="BC16" s="14"/>
      <c r="BD16" s="15"/>
      <c r="BE16" s="15"/>
      <c r="BF16" s="14"/>
      <c r="BG16" s="15"/>
      <c r="BH16" s="15"/>
      <c r="BI16" s="14"/>
    </row>
    <row r="17" spans="1:61" ht="13.5" hidden="1" customHeight="1">
      <c r="A17" s="10"/>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5"/>
      <c r="BC17" s="14"/>
      <c r="BD17" s="15"/>
      <c r="BE17" s="15"/>
      <c r="BF17" s="14"/>
      <c r="BG17" s="15"/>
      <c r="BH17" s="15"/>
      <c r="BI17" s="14"/>
    </row>
    <row r="18" spans="1:61" ht="13.5" hidden="1" customHeight="1">
      <c r="A18" s="264" t="s">
        <v>253</v>
      </c>
      <c r="B18" s="254" t="s">
        <v>50</v>
      </c>
      <c r="C18" s="254" t="s">
        <v>50</v>
      </c>
      <c r="D18" s="254" t="s">
        <v>50</v>
      </c>
      <c r="E18" s="254" t="s">
        <v>50</v>
      </c>
      <c r="F18" s="254" t="s">
        <v>50</v>
      </c>
      <c r="G18" s="254" t="s">
        <v>50</v>
      </c>
      <c r="H18" s="254" t="s">
        <v>50</v>
      </c>
      <c r="I18" s="254" t="s">
        <v>50</v>
      </c>
      <c r="J18" s="254" t="s">
        <v>50</v>
      </c>
      <c r="K18" s="254" t="s">
        <v>50</v>
      </c>
      <c r="L18" s="254" t="s">
        <v>50</v>
      </c>
      <c r="M18" s="254" t="s">
        <v>50</v>
      </c>
      <c r="N18" s="254" t="s">
        <v>50</v>
      </c>
      <c r="O18" s="254" t="s">
        <v>50</v>
      </c>
      <c r="P18" s="254" t="s">
        <v>50</v>
      </c>
      <c r="Q18" s="254" t="s">
        <v>50</v>
      </c>
      <c r="R18" s="254" t="s">
        <v>50</v>
      </c>
      <c r="S18" s="254" t="s">
        <v>50</v>
      </c>
      <c r="T18" s="254" t="s">
        <v>50</v>
      </c>
      <c r="U18" s="254" t="s">
        <v>50</v>
      </c>
      <c r="V18" s="254" t="s">
        <v>50</v>
      </c>
      <c r="W18" s="254" t="s">
        <v>50</v>
      </c>
      <c r="X18" s="254" t="s">
        <v>50</v>
      </c>
      <c r="Y18" s="254" t="s">
        <v>50</v>
      </c>
      <c r="Z18" s="254" t="s">
        <v>50</v>
      </c>
      <c r="AA18" s="254" t="s">
        <v>50</v>
      </c>
      <c r="AB18" s="254" t="s">
        <v>50</v>
      </c>
      <c r="AC18" s="254" t="s">
        <v>50</v>
      </c>
      <c r="AD18" s="254" t="s">
        <v>50</v>
      </c>
      <c r="AE18" s="254" t="s">
        <v>50</v>
      </c>
      <c r="AF18" s="254" t="s">
        <v>50</v>
      </c>
      <c r="AG18" s="254" t="s">
        <v>50</v>
      </c>
      <c r="AH18" s="254" t="s">
        <v>50</v>
      </c>
      <c r="AI18" s="254" t="s">
        <v>50</v>
      </c>
      <c r="AJ18" s="254" t="s">
        <v>50</v>
      </c>
      <c r="AK18" s="254" t="s">
        <v>50</v>
      </c>
      <c r="AL18" s="254" t="s">
        <v>50</v>
      </c>
      <c r="AM18" s="254" t="s">
        <v>50</v>
      </c>
      <c r="AN18" s="254" t="s">
        <v>50</v>
      </c>
      <c r="AO18" s="254" t="s">
        <v>50</v>
      </c>
      <c r="AP18" s="254" t="s">
        <v>50</v>
      </c>
      <c r="AQ18" s="254" t="s">
        <v>50</v>
      </c>
      <c r="AR18" s="254" t="s">
        <v>50</v>
      </c>
      <c r="AS18" s="254" t="s">
        <v>50</v>
      </c>
      <c r="AT18" s="254" t="s">
        <v>50</v>
      </c>
      <c r="AU18" s="254" t="s">
        <v>50</v>
      </c>
      <c r="AV18" s="254" t="s">
        <v>50</v>
      </c>
      <c r="AW18" s="254" t="s">
        <v>50</v>
      </c>
      <c r="AX18" s="254" t="s">
        <v>50</v>
      </c>
      <c r="AY18" s="254" t="s">
        <v>50</v>
      </c>
      <c r="AZ18" s="254" t="s">
        <v>50</v>
      </c>
      <c r="BA18" s="254" t="s">
        <v>50</v>
      </c>
      <c r="BB18" s="15"/>
      <c r="BC18" s="14"/>
      <c r="BD18" s="15"/>
      <c r="BE18" s="15"/>
      <c r="BF18" s="14"/>
      <c r="BG18" s="15"/>
      <c r="BH18" s="15"/>
      <c r="BI18" s="14"/>
    </row>
    <row r="19" spans="1:61" ht="13.5" hidden="1" customHeight="1">
      <c r="A19" s="26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15"/>
      <c r="BC19" s="14"/>
      <c r="BD19" s="15"/>
      <c r="BE19" s="15"/>
      <c r="BF19" s="14"/>
      <c r="BG19" s="15"/>
      <c r="BH19" s="15"/>
      <c r="BI19" s="14"/>
    </row>
    <row r="20" spans="1:61" ht="13.5" hidden="1" customHeight="1">
      <c r="A20" s="9"/>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5"/>
      <c r="BC20" s="14"/>
      <c r="BD20" s="15"/>
      <c r="BE20" s="15"/>
      <c r="BF20" s="14"/>
      <c r="BG20" s="15"/>
      <c r="BH20" s="15"/>
      <c r="BI20" s="14"/>
    </row>
    <row r="21" spans="1:61" ht="13.5" hidden="1" customHeight="1">
      <c r="A21" s="264" t="s">
        <v>254</v>
      </c>
      <c r="B21" s="254" t="s">
        <v>50</v>
      </c>
      <c r="C21" s="254" t="s">
        <v>50</v>
      </c>
      <c r="D21" s="254" t="s">
        <v>50</v>
      </c>
      <c r="E21" s="254" t="s">
        <v>50</v>
      </c>
      <c r="F21" s="254" t="s">
        <v>50</v>
      </c>
      <c r="G21" s="254" t="s">
        <v>50</v>
      </c>
      <c r="H21" s="254" t="s">
        <v>50</v>
      </c>
      <c r="I21" s="254" t="s">
        <v>50</v>
      </c>
      <c r="J21" s="254" t="s">
        <v>50</v>
      </c>
      <c r="K21" s="254" t="s">
        <v>50</v>
      </c>
      <c r="L21" s="254" t="s">
        <v>50</v>
      </c>
      <c r="M21" s="254" t="s">
        <v>50</v>
      </c>
      <c r="N21" s="254" t="s">
        <v>50</v>
      </c>
      <c r="O21" s="254" t="s">
        <v>50</v>
      </c>
      <c r="P21" s="254" t="s">
        <v>50</v>
      </c>
      <c r="Q21" s="254" t="s">
        <v>50</v>
      </c>
      <c r="R21" s="254" t="s">
        <v>50</v>
      </c>
      <c r="S21" s="254" t="s">
        <v>50</v>
      </c>
      <c r="T21" s="254" t="s">
        <v>50</v>
      </c>
      <c r="U21" s="254" t="s">
        <v>50</v>
      </c>
      <c r="V21" s="254" t="s">
        <v>50</v>
      </c>
      <c r="W21" s="254" t="s">
        <v>50</v>
      </c>
      <c r="X21" s="254" t="s">
        <v>50</v>
      </c>
      <c r="Y21" s="254" t="s">
        <v>50</v>
      </c>
      <c r="Z21" s="254" t="s">
        <v>50</v>
      </c>
      <c r="AA21" s="254" t="s">
        <v>50</v>
      </c>
      <c r="AB21" s="254" t="s">
        <v>50</v>
      </c>
      <c r="AC21" s="254" t="s">
        <v>50</v>
      </c>
      <c r="AD21" s="254" t="s">
        <v>50</v>
      </c>
      <c r="AE21" s="254" t="s">
        <v>50</v>
      </c>
      <c r="AF21" s="254" t="s">
        <v>50</v>
      </c>
      <c r="AG21" s="254" t="s">
        <v>50</v>
      </c>
      <c r="AH21" s="254" t="s">
        <v>50</v>
      </c>
      <c r="AI21" s="254" t="s">
        <v>50</v>
      </c>
      <c r="AJ21" s="254" t="s">
        <v>50</v>
      </c>
      <c r="AK21" s="254" t="s">
        <v>50</v>
      </c>
      <c r="AL21" s="254" t="s">
        <v>50</v>
      </c>
      <c r="AM21" s="254" t="s">
        <v>50</v>
      </c>
      <c r="AN21" s="254" t="s">
        <v>50</v>
      </c>
      <c r="AO21" s="254" t="s">
        <v>50</v>
      </c>
      <c r="AP21" s="254" t="s">
        <v>50</v>
      </c>
      <c r="AQ21" s="254" t="s">
        <v>50</v>
      </c>
      <c r="AR21" s="254" t="s">
        <v>50</v>
      </c>
      <c r="AS21" s="254" t="s">
        <v>50</v>
      </c>
      <c r="AT21" s="254" t="s">
        <v>50</v>
      </c>
      <c r="AU21" s="254" t="s">
        <v>50</v>
      </c>
      <c r="AV21" s="254" t="s">
        <v>50</v>
      </c>
      <c r="AW21" s="254" t="s">
        <v>50</v>
      </c>
      <c r="AX21" s="254" t="s">
        <v>50</v>
      </c>
      <c r="AY21" s="254" t="s">
        <v>50</v>
      </c>
      <c r="AZ21" s="254" t="s">
        <v>50</v>
      </c>
      <c r="BA21" s="254" t="s">
        <v>50</v>
      </c>
      <c r="BB21" s="15"/>
      <c r="BC21" s="14"/>
      <c r="BD21" s="15"/>
      <c r="BE21" s="15"/>
      <c r="BF21" s="14"/>
      <c r="BG21" s="15"/>
      <c r="BH21" s="15"/>
      <c r="BI21" s="14"/>
    </row>
    <row r="22" spans="1:61" ht="13.5" hidden="1" customHeight="1">
      <c r="A22" s="26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15"/>
      <c r="BC22" s="14"/>
      <c r="BD22" s="15"/>
      <c r="BE22" s="15"/>
      <c r="BF22" s="14"/>
      <c r="BG22" s="15"/>
      <c r="BH22" s="15"/>
      <c r="BI22" s="14"/>
    </row>
    <row r="23" spans="1:61" ht="13.5" hidden="1" customHeight="1">
      <c r="A23" s="9"/>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5"/>
      <c r="BC23" s="14"/>
      <c r="BD23" s="15"/>
      <c r="BE23" s="15"/>
      <c r="BF23" s="14"/>
      <c r="BG23" s="15"/>
      <c r="BH23" s="15"/>
      <c r="BI23" s="14"/>
    </row>
    <row r="24" spans="1:61" ht="13.5" hidden="1" customHeight="1">
      <c r="A24" s="264" t="s">
        <v>255</v>
      </c>
      <c r="B24" s="254" t="s">
        <v>50</v>
      </c>
      <c r="C24" s="254" t="s">
        <v>50</v>
      </c>
      <c r="D24" s="254" t="s">
        <v>50</v>
      </c>
      <c r="E24" s="254" t="s">
        <v>50</v>
      </c>
      <c r="F24" s="254" t="s">
        <v>50</v>
      </c>
      <c r="G24" s="254" t="s">
        <v>50</v>
      </c>
      <c r="H24" s="254" t="s">
        <v>50</v>
      </c>
      <c r="I24" s="254" t="s">
        <v>50</v>
      </c>
      <c r="J24" s="254" t="s">
        <v>50</v>
      </c>
      <c r="K24" s="254" t="s">
        <v>50</v>
      </c>
      <c r="L24" s="254" t="s">
        <v>50</v>
      </c>
      <c r="M24" s="254" t="s">
        <v>50</v>
      </c>
      <c r="N24" s="254" t="s">
        <v>50</v>
      </c>
      <c r="O24" s="254" t="s">
        <v>50</v>
      </c>
      <c r="P24" s="254" t="s">
        <v>50</v>
      </c>
      <c r="Q24" s="254" t="s">
        <v>50</v>
      </c>
      <c r="R24" s="254" t="s">
        <v>50</v>
      </c>
      <c r="S24" s="254" t="s">
        <v>50</v>
      </c>
      <c r="T24" s="254" t="s">
        <v>50</v>
      </c>
      <c r="U24" s="254" t="s">
        <v>50</v>
      </c>
      <c r="V24" s="254" t="s">
        <v>50</v>
      </c>
      <c r="W24" s="254" t="s">
        <v>50</v>
      </c>
      <c r="X24" s="254" t="s">
        <v>50</v>
      </c>
      <c r="Y24" s="254" t="s">
        <v>50</v>
      </c>
      <c r="Z24" s="254" t="s">
        <v>50</v>
      </c>
      <c r="AA24" s="254" t="s">
        <v>50</v>
      </c>
      <c r="AB24" s="254" t="s">
        <v>50</v>
      </c>
      <c r="AC24" s="254" t="s">
        <v>50</v>
      </c>
      <c r="AD24" s="254" t="s">
        <v>50</v>
      </c>
      <c r="AE24" s="254" t="s">
        <v>50</v>
      </c>
      <c r="AF24" s="254" t="s">
        <v>50</v>
      </c>
      <c r="AG24" s="254" t="s">
        <v>50</v>
      </c>
      <c r="AH24" s="254" t="s">
        <v>50</v>
      </c>
      <c r="AI24" s="254" t="s">
        <v>50</v>
      </c>
      <c r="AJ24" s="254" t="s">
        <v>50</v>
      </c>
      <c r="AK24" s="254" t="s">
        <v>50</v>
      </c>
      <c r="AL24" s="254" t="s">
        <v>50</v>
      </c>
      <c r="AM24" s="254" t="s">
        <v>50</v>
      </c>
      <c r="AN24" s="254" t="s">
        <v>50</v>
      </c>
      <c r="AO24" s="254" t="s">
        <v>50</v>
      </c>
      <c r="AP24" s="254" t="s">
        <v>50</v>
      </c>
      <c r="AQ24" s="254" t="s">
        <v>50</v>
      </c>
      <c r="AR24" s="254" t="s">
        <v>50</v>
      </c>
      <c r="AS24" s="254" t="s">
        <v>50</v>
      </c>
      <c r="AT24" s="254" t="s">
        <v>50</v>
      </c>
      <c r="AU24" s="254" t="s">
        <v>50</v>
      </c>
      <c r="AV24" s="254" t="s">
        <v>50</v>
      </c>
      <c r="AW24" s="254" t="s">
        <v>50</v>
      </c>
      <c r="AX24" s="254" t="s">
        <v>50</v>
      </c>
      <c r="AY24" s="254" t="s">
        <v>50</v>
      </c>
      <c r="AZ24" s="254" t="s">
        <v>50</v>
      </c>
      <c r="BA24" s="254" t="s">
        <v>50</v>
      </c>
      <c r="BB24" s="15"/>
      <c r="BC24" s="14"/>
      <c r="BD24" s="15"/>
      <c r="BE24" s="15"/>
      <c r="BF24" s="14"/>
      <c r="BG24" s="15"/>
      <c r="BH24" s="15"/>
      <c r="BI24" s="14"/>
    </row>
    <row r="25" spans="1:61" ht="13.5" hidden="1" customHeight="1">
      <c r="A25" s="264"/>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15"/>
      <c r="BC25" s="14"/>
      <c r="BD25" s="15"/>
      <c r="BE25" s="15"/>
      <c r="BF25" s="14"/>
      <c r="BG25" s="15"/>
      <c r="BH25" s="15"/>
      <c r="BI25" s="14"/>
    </row>
    <row r="26" spans="1:61" ht="13.5" hidden="1"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5"/>
      <c r="BC26" s="14"/>
      <c r="BD26" s="15"/>
      <c r="BE26" s="15"/>
      <c r="BF26" s="14"/>
      <c r="BG26" s="15"/>
      <c r="BH26" s="15"/>
      <c r="BI26" s="14"/>
    </row>
    <row r="27" spans="1:61" ht="13.5" hidden="1" customHeight="1">
      <c r="A27" s="264" t="s">
        <v>256</v>
      </c>
      <c r="B27" s="254" t="s">
        <v>50</v>
      </c>
      <c r="C27" s="254" t="s">
        <v>50</v>
      </c>
      <c r="D27" s="254" t="s">
        <v>50</v>
      </c>
      <c r="E27" s="254" t="s">
        <v>50</v>
      </c>
      <c r="F27" s="254" t="s">
        <v>50</v>
      </c>
      <c r="G27" s="254" t="s">
        <v>50</v>
      </c>
      <c r="H27" s="254" t="s">
        <v>50</v>
      </c>
      <c r="I27" s="254" t="s">
        <v>50</v>
      </c>
      <c r="J27" s="254" t="s">
        <v>50</v>
      </c>
      <c r="K27" s="254" t="s">
        <v>50</v>
      </c>
      <c r="L27" s="254" t="s">
        <v>50</v>
      </c>
      <c r="M27" s="254" t="s">
        <v>50</v>
      </c>
      <c r="N27" s="254" t="s">
        <v>50</v>
      </c>
      <c r="O27" s="254" t="s">
        <v>50</v>
      </c>
      <c r="P27" s="254" t="s">
        <v>50</v>
      </c>
      <c r="Q27" s="254" t="s">
        <v>50</v>
      </c>
      <c r="R27" s="254" t="s">
        <v>50</v>
      </c>
      <c r="S27" s="254" t="s">
        <v>50</v>
      </c>
      <c r="T27" s="254" t="s">
        <v>50</v>
      </c>
      <c r="U27" s="254" t="s">
        <v>50</v>
      </c>
      <c r="V27" s="254" t="s">
        <v>50</v>
      </c>
      <c r="W27" s="254" t="s">
        <v>50</v>
      </c>
      <c r="X27" s="254" t="s">
        <v>50</v>
      </c>
      <c r="Y27" s="254" t="s">
        <v>50</v>
      </c>
      <c r="Z27" s="254" t="s">
        <v>50</v>
      </c>
      <c r="AA27" s="254" t="s">
        <v>50</v>
      </c>
      <c r="AB27" s="254" t="s">
        <v>50</v>
      </c>
      <c r="AC27" s="254" t="s">
        <v>50</v>
      </c>
      <c r="AD27" s="254" t="s">
        <v>50</v>
      </c>
      <c r="AE27" s="254" t="s">
        <v>50</v>
      </c>
      <c r="AF27" s="254" t="s">
        <v>50</v>
      </c>
      <c r="AG27" s="254" t="s">
        <v>50</v>
      </c>
      <c r="AH27" s="254" t="s">
        <v>50</v>
      </c>
      <c r="AI27" s="254" t="s">
        <v>50</v>
      </c>
      <c r="AJ27" s="254" t="s">
        <v>50</v>
      </c>
      <c r="AK27" s="254" t="s">
        <v>50</v>
      </c>
      <c r="AL27" s="254" t="s">
        <v>50</v>
      </c>
      <c r="AM27" s="254" t="s">
        <v>50</v>
      </c>
      <c r="AN27" s="254" t="s">
        <v>50</v>
      </c>
      <c r="AO27" s="254" t="s">
        <v>50</v>
      </c>
      <c r="AP27" s="254" t="s">
        <v>50</v>
      </c>
      <c r="AQ27" s="254" t="s">
        <v>50</v>
      </c>
      <c r="AR27" s="254" t="s">
        <v>50</v>
      </c>
      <c r="AS27" s="254" t="s">
        <v>50</v>
      </c>
      <c r="AT27" s="254" t="s">
        <v>50</v>
      </c>
      <c r="AU27" s="254" t="s">
        <v>50</v>
      </c>
      <c r="AV27" s="254" t="s">
        <v>50</v>
      </c>
      <c r="AW27" s="254" t="s">
        <v>50</v>
      </c>
      <c r="AX27" s="254" t="s">
        <v>50</v>
      </c>
      <c r="AY27" s="254" t="s">
        <v>50</v>
      </c>
      <c r="AZ27" s="254" t="s">
        <v>50</v>
      </c>
      <c r="BA27" s="254" t="s">
        <v>50</v>
      </c>
      <c r="BB27" s="15"/>
      <c r="BC27" s="14"/>
      <c r="BD27" s="15"/>
      <c r="BE27" s="15"/>
      <c r="BF27" s="14"/>
      <c r="BG27" s="15"/>
      <c r="BH27" s="15"/>
      <c r="BI27" s="14"/>
    </row>
    <row r="28" spans="1:61" ht="13.5" hidden="1" customHeight="1">
      <c r="A28" s="264"/>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15"/>
      <c r="BC28" s="14"/>
      <c r="BD28" s="15"/>
      <c r="BE28" s="15"/>
      <c r="BF28" s="14"/>
      <c r="BG28" s="15"/>
      <c r="BH28" s="15"/>
      <c r="BI28" s="14"/>
    </row>
    <row r="29" spans="1:61" ht="13.5" hidden="1" customHeight="1">
      <c r="A29" s="9"/>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5"/>
      <c r="BC29" s="14"/>
      <c r="BD29" s="15"/>
      <c r="BE29" s="15"/>
      <c r="BF29" s="14"/>
      <c r="BG29" s="15"/>
      <c r="BH29" s="15"/>
      <c r="BI29" s="14"/>
    </row>
    <row r="30" spans="1:61" ht="13.5" hidden="1" customHeight="1">
      <c r="A30" s="264" t="s">
        <v>250</v>
      </c>
      <c r="B30" s="254" t="s">
        <v>50</v>
      </c>
      <c r="C30" s="254" t="s">
        <v>50</v>
      </c>
      <c r="D30" s="254" t="s">
        <v>50</v>
      </c>
      <c r="E30" s="254" t="s">
        <v>50</v>
      </c>
      <c r="F30" s="254" t="s">
        <v>50</v>
      </c>
      <c r="G30" s="254" t="s">
        <v>50</v>
      </c>
      <c r="H30" s="254" t="s">
        <v>50</v>
      </c>
      <c r="I30" s="254" t="s">
        <v>50</v>
      </c>
      <c r="J30" s="254" t="s">
        <v>50</v>
      </c>
      <c r="K30" s="254" t="s">
        <v>50</v>
      </c>
      <c r="L30" s="254" t="s">
        <v>50</v>
      </c>
      <c r="M30" s="254" t="s">
        <v>50</v>
      </c>
      <c r="N30" s="254" t="s">
        <v>50</v>
      </c>
      <c r="O30" s="254" t="s">
        <v>50</v>
      </c>
      <c r="P30" s="254" t="s">
        <v>50</v>
      </c>
      <c r="Q30" s="254" t="s">
        <v>50</v>
      </c>
      <c r="R30" s="254" t="s">
        <v>50</v>
      </c>
      <c r="S30" s="254" t="s">
        <v>50</v>
      </c>
      <c r="T30" s="254" t="s">
        <v>50</v>
      </c>
      <c r="U30" s="254" t="s">
        <v>50</v>
      </c>
      <c r="V30" s="254" t="s">
        <v>50</v>
      </c>
      <c r="W30" s="254" t="s">
        <v>50</v>
      </c>
      <c r="X30" s="254" t="s">
        <v>50</v>
      </c>
      <c r="Y30" s="254" t="s">
        <v>50</v>
      </c>
      <c r="Z30" s="254" t="s">
        <v>50</v>
      </c>
      <c r="AA30" s="254" t="s">
        <v>50</v>
      </c>
      <c r="AB30" s="254" t="s">
        <v>50</v>
      </c>
      <c r="AC30" s="254" t="s">
        <v>50</v>
      </c>
      <c r="AD30" s="254" t="s">
        <v>50</v>
      </c>
      <c r="AE30" s="254" t="s">
        <v>50</v>
      </c>
      <c r="AF30" s="254" t="s">
        <v>50</v>
      </c>
      <c r="AG30" s="254" t="s">
        <v>50</v>
      </c>
      <c r="AH30" s="254" t="s">
        <v>50</v>
      </c>
      <c r="AI30" s="254" t="s">
        <v>50</v>
      </c>
      <c r="AJ30" s="254" t="s">
        <v>50</v>
      </c>
      <c r="AK30" s="254" t="s">
        <v>50</v>
      </c>
      <c r="AL30" s="254" t="s">
        <v>50</v>
      </c>
      <c r="AM30" s="254" t="s">
        <v>50</v>
      </c>
      <c r="AN30" s="254" t="s">
        <v>50</v>
      </c>
      <c r="AO30" s="254" t="s">
        <v>50</v>
      </c>
      <c r="AP30" s="254" t="s">
        <v>50</v>
      </c>
      <c r="AQ30" s="254" t="s">
        <v>50</v>
      </c>
      <c r="AR30" s="254" t="s">
        <v>50</v>
      </c>
      <c r="AS30" s="254" t="s">
        <v>50</v>
      </c>
      <c r="AT30" s="254" t="s">
        <v>50</v>
      </c>
      <c r="AU30" s="254" t="s">
        <v>50</v>
      </c>
      <c r="AV30" s="254" t="s">
        <v>50</v>
      </c>
      <c r="AW30" s="254" t="s">
        <v>50</v>
      </c>
      <c r="AX30" s="254" t="s">
        <v>50</v>
      </c>
      <c r="AY30" s="254" t="s">
        <v>50</v>
      </c>
      <c r="AZ30" s="254" t="s">
        <v>50</v>
      </c>
      <c r="BA30" s="254" t="s">
        <v>50</v>
      </c>
      <c r="BB30" s="15"/>
      <c r="BC30" s="14"/>
      <c r="BD30" s="15"/>
      <c r="BE30" s="15"/>
      <c r="BF30" s="14"/>
      <c r="BG30" s="15"/>
      <c r="BH30" s="15"/>
      <c r="BI30" s="14"/>
    </row>
    <row r="31" spans="1:61" ht="13.5" hidden="1" customHeight="1">
      <c r="A31" s="264"/>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15"/>
      <c r="BC31" s="14"/>
      <c r="BD31" s="15"/>
      <c r="BE31" s="15"/>
      <c r="BF31" s="14"/>
      <c r="BG31" s="15"/>
      <c r="BH31" s="15"/>
      <c r="BI31" s="14"/>
    </row>
    <row r="32" spans="1:61" ht="13.5" hidden="1" customHeight="1">
      <c r="A32" s="9"/>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5"/>
      <c r="BC32" s="14"/>
      <c r="BD32" s="15"/>
      <c r="BE32" s="15"/>
      <c r="BF32" s="14"/>
      <c r="BG32" s="15"/>
      <c r="BH32" s="15"/>
      <c r="BI32" s="14"/>
    </row>
    <row r="33" spans="1:61" ht="13.5" hidden="1" customHeight="1">
      <c r="A33" s="264" t="s">
        <v>257</v>
      </c>
      <c r="B33" s="254" t="s">
        <v>50</v>
      </c>
      <c r="C33" s="254" t="s">
        <v>50</v>
      </c>
      <c r="D33" s="254" t="s">
        <v>50</v>
      </c>
      <c r="E33" s="254" t="s">
        <v>50</v>
      </c>
      <c r="F33" s="254" t="s">
        <v>50</v>
      </c>
      <c r="G33" s="254" t="s">
        <v>50</v>
      </c>
      <c r="H33" s="254" t="s">
        <v>50</v>
      </c>
      <c r="I33" s="254" t="s">
        <v>50</v>
      </c>
      <c r="J33" s="254" t="s">
        <v>50</v>
      </c>
      <c r="K33" s="254" t="s">
        <v>50</v>
      </c>
      <c r="L33" s="254" t="s">
        <v>50</v>
      </c>
      <c r="M33" s="254" t="s">
        <v>50</v>
      </c>
      <c r="N33" s="254" t="s">
        <v>50</v>
      </c>
      <c r="O33" s="254" t="s">
        <v>50</v>
      </c>
      <c r="P33" s="254" t="s">
        <v>50</v>
      </c>
      <c r="Q33" s="254" t="s">
        <v>50</v>
      </c>
      <c r="R33" s="254" t="s">
        <v>50</v>
      </c>
      <c r="S33" s="254" t="s">
        <v>50</v>
      </c>
      <c r="T33" s="254" t="s">
        <v>50</v>
      </c>
      <c r="U33" s="254" t="s">
        <v>50</v>
      </c>
      <c r="V33" s="254" t="s">
        <v>50</v>
      </c>
      <c r="W33" s="254" t="s">
        <v>50</v>
      </c>
      <c r="X33" s="254" t="s">
        <v>50</v>
      </c>
      <c r="Y33" s="254" t="s">
        <v>50</v>
      </c>
      <c r="Z33" s="254" t="s">
        <v>50</v>
      </c>
      <c r="AA33" s="254" t="s">
        <v>50</v>
      </c>
      <c r="AB33" s="254" t="s">
        <v>50</v>
      </c>
      <c r="AC33" s="254" t="s">
        <v>50</v>
      </c>
      <c r="AD33" s="254" t="s">
        <v>50</v>
      </c>
      <c r="AE33" s="254" t="s">
        <v>50</v>
      </c>
      <c r="AF33" s="254" t="s">
        <v>50</v>
      </c>
      <c r="AG33" s="254" t="s">
        <v>50</v>
      </c>
      <c r="AH33" s="254" t="s">
        <v>50</v>
      </c>
      <c r="AI33" s="254" t="s">
        <v>50</v>
      </c>
      <c r="AJ33" s="254" t="s">
        <v>50</v>
      </c>
      <c r="AK33" s="254" t="s">
        <v>50</v>
      </c>
      <c r="AL33" s="254" t="s">
        <v>50</v>
      </c>
      <c r="AM33" s="254" t="s">
        <v>50</v>
      </c>
      <c r="AN33" s="254" t="s">
        <v>50</v>
      </c>
      <c r="AO33" s="254" t="s">
        <v>50</v>
      </c>
      <c r="AP33" s="254" t="s">
        <v>50</v>
      </c>
      <c r="AQ33" s="254" t="s">
        <v>50</v>
      </c>
      <c r="AR33" s="254" t="s">
        <v>50</v>
      </c>
      <c r="AS33" s="254" t="s">
        <v>50</v>
      </c>
      <c r="AT33" s="254" t="s">
        <v>50</v>
      </c>
      <c r="AU33" s="254" t="s">
        <v>50</v>
      </c>
      <c r="AV33" s="254" t="s">
        <v>50</v>
      </c>
      <c r="AW33" s="254" t="s">
        <v>50</v>
      </c>
      <c r="AX33" s="254" t="s">
        <v>50</v>
      </c>
      <c r="AY33" s="254" t="s">
        <v>50</v>
      </c>
      <c r="AZ33" s="254" t="s">
        <v>50</v>
      </c>
      <c r="BA33" s="254" t="s">
        <v>50</v>
      </c>
      <c r="BB33" s="15"/>
      <c r="BC33" s="14"/>
      <c r="BD33" s="15"/>
      <c r="BE33" s="15"/>
      <c r="BF33" s="14"/>
      <c r="BG33" s="15"/>
      <c r="BH33" s="15"/>
      <c r="BI33" s="14"/>
    </row>
    <row r="34" spans="1:61" ht="13.5" hidden="1" customHeight="1">
      <c r="A34" s="264"/>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15"/>
      <c r="BC34" s="14"/>
      <c r="BD34" s="15"/>
      <c r="BE34" s="15"/>
      <c r="BF34" s="14"/>
      <c r="BG34" s="15"/>
      <c r="BH34" s="15"/>
      <c r="BI34" s="14"/>
    </row>
    <row r="35" spans="1:61" ht="13.5" hidden="1"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5"/>
      <c r="BC35" s="14"/>
      <c r="BD35" s="15"/>
      <c r="BE35" s="15"/>
      <c r="BF35" s="14"/>
      <c r="BG35" s="15"/>
      <c r="BH35" s="15"/>
      <c r="BI35" s="14"/>
    </row>
    <row r="36" spans="1:61" ht="13.5" hidden="1" customHeight="1">
      <c r="A36" s="264" t="s">
        <v>64</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67"/>
      <c r="BB36" s="15"/>
      <c r="BC36" s="14"/>
      <c r="BD36" s="15"/>
      <c r="BE36" s="15"/>
      <c r="BF36" s="14"/>
      <c r="BG36" s="15"/>
      <c r="BH36" s="15"/>
      <c r="BI36" s="14"/>
    </row>
    <row r="37" spans="1:61" ht="13.5" hidden="1" customHeight="1">
      <c r="A37" s="264"/>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67"/>
      <c r="BB37" s="15"/>
      <c r="BC37" s="14"/>
      <c r="BD37" s="15"/>
      <c r="BE37" s="15"/>
      <c r="BF37" s="14"/>
      <c r="BG37" s="15"/>
      <c r="BH37" s="15"/>
      <c r="BI37" s="14"/>
    </row>
    <row r="38" spans="1:61" ht="13.5" hidden="1" customHeight="1">
      <c r="A38" s="264"/>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67"/>
      <c r="BB38" s="15"/>
      <c r="BC38" s="14"/>
      <c r="BD38" s="15"/>
      <c r="BE38" s="15"/>
      <c r="BF38" s="14"/>
      <c r="BG38" s="15"/>
      <c r="BH38" s="15"/>
      <c r="BI38" s="14"/>
    </row>
    <row r="39" spans="1:61" ht="13.5" hidden="1" customHeight="1">
      <c r="A39" s="264"/>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67"/>
      <c r="BB39" s="15"/>
      <c r="BC39" s="14"/>
      <c r="BD39" s="15"/>
      <c r="BE39" s="15"/>
      <c r="BF39" s="14"/>
      <c r="BG39" s="15"/>
      <c r="BH39" s="15"/>
      <c r="BI39" s="14"/>
    </row>
    <row r="40" spans="1:61" ht="13.5" hidden="1" customHeight="1">
      <c r="A40" s="264"/>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67"/>
      <c r="BB40" s="15"/>
      <c r="BC40" s="14"/>
      <c r="BD40" s="15"/>
      <c r="BE40" s="15"/>
      <c r="BF40" s="14"/>
      <c r="BG40" s="15"/>
      <c r="BH40" s="15"/>
      <c r="BI40" s="14"/>
    </row>
    <row r="41" spans="1:61" ht="13.5" hidden="1" customHeight="1">
      <c r="A41" s="264"/>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67"/>
      <c r="BB41" s="15"/>
      <c r="BC41" s="14"/>
      <c r="BD41" s="15"/>
      <c r="BE41" s="15"/>
      <c r="BF41" s="14"/>
      <c r="BG41" s="15"/>
      <c r="BH41" s="15"/>
      <c r="BI41" s="14"/>
    </row>
    <row r="42" spans="1:61" ht="13.5" hidden="1" customHeight="1">
      <c r="A42" s="9"/>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15"/>
      <c r="BC42" s="14"/>
      <c r="BD42" s="15"/>
      <c r="BE42" s="15"/>
      <c r="BF42" s="14"/>
      <c r="BG42" s="15"/>
      <c r="BH42" s="15"/>
      <c r="BI42" s="14"/>
    </row>
    <row r="43" spans="1:61" ht="13.5" hidden="1" customHeight="1">
      <c r="A43" s="264" t="s">
        <v>244</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15"/>
      <c r="BC43" s="14"/>
      <c r="BD43" s="15"/>
      <c r="BE43" s="15"/>
      <c r="BF43" s="14"/>
      <c r="BG43" s="15"/>
      <c r="BH43" s="15"/>
      <c r="BI43" s="14"/>
    </row>
    <row r="44" spans="1:61" ht="13.5" hidden="1" customHeight="1">
      <c r="A44" s="264"/>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15"/>
      <c r="BC44" s="14"/>
      <c r="BD44" s="15"/>
      <c r="BE44" s="15"/>
      <c r="BF44" s="14"/>
      <c r="BG44" s="15"/>
      <c r="BH44" s="15"/>
      <c r="BI44" s="14"/>
    </row>
    <row r="45" spans="1:61" ht="13.5" hidden="1" customHeight="1">
      <c r="A45" s="264"/>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15"/>
      <c r="BC45" s="14"/>
      <c r="BD45" s="15"/>
      <c r="BE45" s="15"/>
      <c r="BF45" s="14"/>
      <c r="BG45" s="15"/>
      <c r="BH45" s="15"/>
      <c r="BI45" s="14"/>
    </row>
    <row r="46" spans="1:61" ht="13.5" hidden="1" customHeight="1">
      <c r="A46" s="264"/>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15"/>
      <c r="BC46" s="14"/>
      <c r="BD46" s="15"/>
      <c r="BE46" s="15"/>
      <c r="BF46" s="14"/>
      <c r="BG46" s="15"/>
      <c r="BH46" s="15"/>
      <c r="BI46" s="14"/>
    </row>
    <row r="47" spans="1:61" ht="13.5" hidden="1" customHeight="1">
      <c r="A47" s="264"/>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15"/>
      <c r="BC47" s="14"/>
      <c r="BD47" s="15"/>
      <c r="BE47" s="15"/>
      <c r="BF47" s="14"/>
      <c r="BG47" s="15"/>
      <c r="BH47" s="15"/>
      <c r="BI47" s="14"/>
    </row>
    <row r="48" spans="1:61" ht="13.5" hidden="1" customHeight="1">
      <c r="A48" s="264"/>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15"/>
      <c r="BC48" s="14"/>
      <c r="BD48" s="15"/>
      <c r="BE48" s="15"/>
      <c r="BF48" s="14"/>
      <c r="BG48" s="15"/>
      <c r="BH48" s="15"/>
      <c r="BI48" s="14"/>
    </row>
    <row r="49" spans="1:61" ht="13.5" hidden="1" customHeight="1">
      <c r="A49" s="9"/>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15"/>
      <c r="BC49" s="14"/>
      <c r="BD49" s="15"/>
      <c r="BE49" s="15"/>
      <c r="BF49" s="14"/>
      <c r="BG49" s="15"/>
      <c r="BH49" s="15"/>
      <c r="BI49" s="14"/>
    </row>
    <row r="50" spans="1:61" ht="13.5" hidden="1" customHeight="1">
      <c r="A50" s="264" t="s">
        <v>247</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15"/>
      <c r="BC50" s="14"/>
      <c r="BD50" s="15"/>
      <c r="BE50" s="15"/>
      <c r="BF50" s="14"/>
      <c r="BG50" s="15"/>
      <c r="BH50" s="15"/>
      <c r="BI50" s="14"/>
    </row>
    <row r="51" spans="1:61" ht="13.5" hidden="1" customHeight="1">
      <c r="A51" s="264"/>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15"/>
      <c r="BC51" s="14"/>
      <c r="BD51" s="15"/>
      <c r="BE51" s="15"/>
      <c r="BF51" s="14"/>
      <c r="BG51" s="15"/>
      <c r="BH51" s="15"/>
      <c r="BI51" s="14"/>
    </row>
    <row r="52" spans="1:61" ht="13.5" hidden="1" customHeight="1">
      <c r="A52" s="264"/>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15"/>
      <c r="BC52" s="14"/>
      <c r="BD52" s="15"/>
      <c r="BE52" s="15"/>
      <c r="BF52" s="14"/>
      <c r="BG52" s="15"/>
      <c r="BH52" s="15"/>
      <c r="BI52" s="14"/>
    </row>
    <row r="53" spans="1:61" ht="13.5" hidden="1" customHeight="1">
      <c r="A53" s="264"/>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15"/>
      <c r="BC53" s="14"/>
      <c r="BD53" s="15"/>
      <c r="BE53" s="15"/>
      <c r="BF53" s="14"/>
      <c r="BG53" s="15"/>
      <c r="BH53" s="15"/>
      <c r="BI53" s="14"/>
    </row>
    <row r="54" spans="1:61" ht="13.5" hidden="1" customHeight="1">
      <c r="A54" s="264"/>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15"/>
      <c r="BC54" s="14"/>
      <c r="BD54" s="15"/>
      <c r="BE54" s="15"/>
      <c r="BF54" s="14"/>
      <c r="BG54" s="15"/>
      <c r="BH54" s="15"/>
      <c r="BI54" s="14"/>
    </row>
    <row r="55" spans="1:61" ht="13.5" hidden="1" customHeight="1">
      <c r="A55" s="264"/>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15"/>
      <c r="BC55" s="14"/>
      <c r="BD55" s="15"/>
      <c r="BE55" s="15"/>
      <c r="BF55" s="14"/>
      <c r="BG55" s="15"/>
      <c r="BH55" s="15"/>
      <c r="BI55" s="14"/>
    </row>
    <row r="56" spans="1:61" ht="13.5" hidden="1" customHeight="1">
      <c r="A56" s="9"/>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15"/>
      <c r="BC56" s="14"/>
      <c r="BD56" s="15"/>
      <c r="BE56" s="15"/>
      <c r="BF56" s="14"/>
      <c r="BG56" s="15"/>
      <c r="BH56" s="15"/>
      <c r="BI56" s="14"/>
    </row>
    <row r="57" spans="1:61" ht="13.5" hidden="1" customHeight="1">
      <c r="A57" s="264" t="s">
        <v>248</v>
      </c>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15"/>
      <c r="BC57" s="14"/>
      <c r="BD57" s="15"/>
      <c r="BE57" s="15"/>
      <c r="BF57" s="14"/>
      <c r="BG57" s="15"/>
      <c r="BH57" s="15"/>
      <c r="BI57" s="14"/>
    </row>
    <row r="58" spans="1:61" ht="13.5" hidden="1" customHeight="1">
      <c r="A58" s="264"/>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15"/>
      <c r="BC58" s="14"/>
      <c r="BD58" s="15"/>
      <c r="BE58" s="15"/>
      <c r="BF58" s="14"/>
      <c r="BG58" s="15"/>
      <c r="BH58" s="15"/>
      <c r="BI58" s="14"/>
    </row>
    <row r="59" spans="1:61" ht="13.5" hidden="1" customHeight="1">
      <c r="A59" s="264"/>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15"/>
      <c r="BC59" s="14"/>
      <c r="BD59" s="15"/>
      <c r="BE59" s="15"/>
      <c r="BF59" s="14"/>
      <c r="BG59" s="15"/>
      <c r="BH59" s="15"/>
      <c r="BI59" s="14"/>
    </row>
    <row r="60" spans="1:61" ht="13.5" hidden="1" customHeight="1">
      <c r="A60" s="264"/>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15"/>
      <c r="BC60" s="14"/>
      <c r="BD60" s="15"/>
      <c r="BE60" s="15"/>
      <c r="BF60" s="14"/>
      <c r="BG60" s="15"/>
      <c r="BH60" s="15"/>
      <c r="BI60" s="14"/>
    </row>
    <row r="61" spans="1:61" ht="13.5" hidden="1" customHeight="1">
      <c r="A61" s="264"/>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15"/>
      <c r="BC61" s="14"/>
      <c r="BD61" s="15"/>
      <c r="BE61" s="15"/>
      <c r="BF61" s="14"/>
      <c r="BG61" s="15"/>
      <c r="BH61" s="15"/>
      <c r="BI61" s="14"/>
    </row>
    <row r="62" spans="1:61" ht="13.5" hidden="1" customHeight="1">
      <c r="A62" s="264"/>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15"/>
      <c r="BC62" s="14"/>
      <c r="BD62" s="15"/>
      <c r="BE62" s="15"/>
      <c r="BF62" s="14"/>
      <c r="BG62" s="15"/>
      <c r="BH62" s="15"/>
      <c r="BI62" s="14"/>
    </row>
    <row r="63" spans="1:61" ht="13.5" hidden="1" customHeight="1">
      <c r="A63" s="9"/>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15"/>
      <c r="BC63" s="14"/>
      <c r="BD63" s="15"/>
      <c r="BE63" s="15"/>
      <c r="BF63" s="14"/>
      <c r="BG63" s="15"/>
      <c r="BH63" s="15"/>
      <c r="BI63" s="14"/>
    </row>
    <row r="64" spans="1:61" ht="13.5" hidden="1" customHeight="1">
      <c r="A64" s="264" t="s">
        <v>249</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15"/>
      <c r="BC64" s="14"/>
      <c r="BD64" s="15"/>
      <c r="BE64" s="15"/>
      <c r="BF64" s="14"/>
      <c r="BG64" s="15"/>
      <c r="BH64" s="15"/>
      <c r="BI64" s="14"/>
    </row>
    <row r="65" spans="1:61" ht="13.5" hidden="1" customHeight="1">
      <c r="A65" s="264"/>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15"/>
      <c r="BC65" s="14"/>
      <c r="BD65" s="15"/>
      <c r="BE65" s="15"/>
      <c r="BF65" s="14"/>
      <c r="BG65" s="15"/>
      <c r="BH65" s="15"/>
      <c r="BI65" s="14"/>
    </row>
    <row r="66" spans="1:61" ht="13.5" hidden="1" customHeight="1">
      <c r="A66" s="264"/>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15"/>
      <c r="BC66" s="14"/>
      <c r="BD66" s="15"/>
      <c r="BE66" s="15"/>
      <c r="BF66" s="14"/>
      <c r="BG66" s="15"/>
      <c r="BH66" s="15"/>
      <c r="BI66" s="14"/>
    </row>
    <row r="67" spans="1:61" ht="13.5" hidden="1" customHeight="1">
      <c r="A67" s="264"/>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15"/>
      <c r="BC67" s="14"/>
      <c r="BD67" s="15"/>
      <c r="BE67" s="15"/>
      <c r="BF67" s="14"/>
      <c r="BG67" s="15"/>
      <c r="BH67" s="15"/>
      <c r="BI67" s="14"/>
    </row>
    <row r="68" spans="1:61" ht="13.5" hidden="1" customHeight="1">
      <c r="A68" s="264"/>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15"/>
      <c r="BC68" s="14"/>
      <c r="BD68" s="15"/>
      <c r="BE68" s="15"/>
      <c r="BF68" s="14"/>
      <c r="BG68" s="15"/>
      <c r="BH68" s="15"/>
      <c r="BI68" s="14"/>
    </row>
    <row r="69" spans="1:61" ht="13.5" hidden="1" customHeight="1">
      <c r="A69" s="264"/>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15"/>
      <c r="BC69" s="14"/>
      <c r="BD69" s="15"/>
      <c r="BE69" s="15"/>
      <c r="BF69" s="14"/>
      <c r="BG69" s="15"/>
      <c r="BH69" s="15"/>
      <c r="BI69" s="14"/>
    </row>
    <row r="70" spans="1:61" ht="13.5" hidden="1" customHeight="1">
      <c r="A70" s="9"/>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15"/>
      <c r="BC70" s="14"/>
      <c r="BD70" s="15"/>
      <c r="BE70" s="15"/>
      <c r="BF70" s="14"/>
      <c r="BG70" s="15"/>
      <c r="BH70" s="15"/>
      <c r="BI70" s="14"/>
    </row>
    <row r="71" spans="1:61" ht="13.5" hidden="1" customHeight="1">
      <c r="A71" s="264" t="s">
        <v>252</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15"/>
      <c r="BC71" s="14"/>
      <c r="BD71" s="15"/>
      <c r="BE71" s="15"/>
      <c r="BF71" s="14"/>
      <c r="BG71" s="15"/>
      <c r="BH71" s="15"/>
      <c r="BI71" s="14"/>
    </row>
    <row r="72" spans="1:61" ht="13.5" hidden="1" customHeight="1">
      <c r="A72" s="264"/>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15"/>
      <c r="BC72" s="14"/>
      <c r="BD72" s="15"/>
      <c r="BE72" s="15"/>
      <c r="BF72" s="14"/>
      <c r="BG72" s="15"/>
      <c r="BH72" s="15"/>
      <c r="BI72" s="14"/>
    </row>
    <row r="73" spans="1:61" ht="13.5" hidden="1" customHeight="1">
      <c r="A73" s="264"/>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15"/>
      <c r="BC73" s="14"/>
      <c r="BD73" s="15"/>
      <c r="BE73" s="15"/>
      <c r="BF73" s="14"/>
      <c r="BG73" s="15"/>
      <c r="BH73" s="15"/>
      <c r="BI73" s="14"/>
    </row>
    <row r="74" spans="1:61" ht="13.5" hidden="1" customHeight="1">
      <c r="A74" s="264"/>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15"/>
      <c r="BC74" s="14"/>
      <c r="BD74" s="15"/>
      <c r="BE74" s="15"/>
      <c r="BF74" s="14"/>
      <c r="BG74" s="15"/>
      <c r="BH74" s="15"/>
      <c r="BI74" s="14"/>
    </row>
    <row r="75" spans="1:61" ht="13.5" hidden="1" customHeight="1">
      <c r="A75" s="264"/>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15"/>
      <c r="BC75" s="14"/>
      <c r="BD75" s="15"/>
      <c r="BE75" s="15"/>
      <c r="BF75" s="14"/>
      <c r="BG75" s="15"/>
      <c r="BH75" s="15"/>
      <c r="BI75" s="14"/>
    </row>
    <row r="76" spans="1:61" ht="13.5" hidden="1" customHeight="1">
      <c r="A76" s="264"/>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15"/>
      <c r="BC76" s="14"/>
      <c r="BD76" s="15"/>
      <c r="BE76" s="15"/>
      <c r="BF76" s="14"/>
      <c r="BG76" s="15"/>
      <c r="BH76" s="15"/>
      <c r="BI76" s="14"/>
    </row>
    <row r="77" spans="1:61" ht="13.5" hidden="1" customHeight="1">
      <c r="A77" s="9"/>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15"/>
      <c r="BC77" s="14"/>
      <c r="BD77" s="15"/>
      <c r="BE77" s="15"/>
      <c r="BF77" s="14"/>
      <c r="BG77" s="15"/>
      <c r="BH77" s="15"/>
      <c r="BI77" s="14"/>
    </row>
    <row r="78" spans="1:61" ht="13.5" hidden="1" customHeight="1">
      <c r="A78" s="264" t="s">
        <v>253</v>
      </c>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15"/>
      <c r="BC78" s="14"/>
      <c r="BD78" s="15"/>
      <c r="BE78" s="15"/>
      <c r="BF78" s="14"/>
      <c r="BG78" s="15"/>
      <c r="BH78" s="15"/>
      <c r="BI78" s="14"/>
    </row>
    <row r="79" spans="1:61" ht="13.5" hidden="1" customHeight="1">
      <c r="A79" s="264"/>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15"/>
      <c r="BC79" s="14"/>
      <c r="BD79" s="15"/>
      <c r="BE79" s="15"/>
      <c r="BF79" s="14"/>
      <c r="BG79" s="15"/>
      <c r="BH79" s="15"/>
      <c r="BI79" s="14"/>
    </row>
    <row r="80" spans="1:61" ht="13.5" hidden="1" customHeight="1">
      <c r="A80" s="264"/>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15"/>
      <c r="BC80" s="14"/>
      <c r="BD80" s="15"/>
      <c r="BE80" s="15"/>
      <c r="BF80" s="14"/>
      <c r="BG80" s="15"/>
      <c r="BH80" s="15"/>
      <c r="BI80" s="14"/>
    </row>
    <row r="81" spans="1:61" ht="13.5" hidden="1" customHeight="1">
      <c r="A81" s="264"/>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15"/>
      <c r="BC81" s="14"/>
      <c r="BD81" s="15"/>
      <c r="BE81" s="15"/>
      <c r="BF81" s="14"/>
      <c r="BG81" s="15"/>
      <c r="BH81" s="15"/>
      <c r="BI81" s="14"/>
    </row>
    <row r="82" spans="1:61" ht="13.5" hidden="1" customHeight="1">
      <c r="A82" s="264"/>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15"/>
      <c r="BC82" s="14"/>
      <c r="BD82" s="15"/>
      <c r="BE82" s="15"/>
      <c r="BF82" s="14"/>
      <c r="BG82" s="15"/>
      <c r="BH82" s="15"/>
      <c r="BI82" s="14"/>
    </row>
    <row r="83" spans="1:61" ht="13.5" hidden="1" customHeight="1">
      <c r="A83" s="264"/>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15"/>
      <c r="BC83" s="14"/>
      <c r="BD83" s="15"/>
      <c r="BE83" s="15"/>
      <c r="BF83" s="14"/>
      <c r="BG83" s="15"/>
      <c r="BH83" s="15"/>
      <c r="BI83" s="14"/>
    </row>
    <row r="84" spans="1:61" ht="13.5" hidden="1" customHeight="1">
      <c r="A84" s="9"/>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15"/>
      <c r="BC84" s="14"/>
      <c r="BD84" s="15"/>
      <c r="BE84" s="15"/>
      <c r="BF84" s="14"/>
      <c r="BG84" s="15"/>
      <c r="BH84" s="15"/>
      <c r="BI84" s="14"/>
    </row>
    <row r="85" spans="1:61" ht="13.5" hidden="1" customHeight="1">
      <c r="A85" s="264" t="s">
        <v>254</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15"/>
      <c r="BC85" s="14"/>
      <c r="BD85" s="15"/>
      <c r="BE85" s="15"/>
      <c r="BF85" s="14"/>
      <c r="BG85" s="15"/>
      <c r="BH85" s="15"/>
      <c r="BI85" s="14"/>
    </row>
    <row r="86" spans="1:61" ht="13.5" hidden="1" customHeight="1">
      <c r="A86" s="264"/>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15"/>
      <c r="BC86" s="14"/>
      <c r="BD86" s="15"/>
      <c r="BE86" s="15"/>
      <c r="BF86" s="14"/>
      <c r="BG86" s="15"/>
      <c r="BH86" s="15"/>
      <c r="BI86" s="14"/>
    </row>
    <row r="87" spans="1:61" ht="13.5" hidden="1" customHeight="1">
      <c r="A87" s="264"/>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15"/>
      <c r="BC87" s="14"/>
      <c r="BD87" s="15"/>
      <c r="BE87" s="15"/>
      <c r="BF87" s="14"/>
      <c r="BG87" s="15"/>
      <c r="BH87" s="15"/>
      <c r="BI87" s="14"/>
    </row>
    <row r="88" spans="1:61" ht="13.5" hidden="1" customHeight="1">
      <c r="A88" s="264"/>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15"/>
      <c r="BC88" s="14"/>
      <c r="BD88" s="15"/>
      <c r="BE88" s="15"/>
      <c r="BF88" s="14"/>
      <c r="BG88" s="15"/>
      <c r="BH88" s="15"/>
      <c r="BI88" s="14"/>
    </row>
    <row r="89" spans="1:61" ht="13.5" hidden="1" customHeight="1">
      <c r="A89" s="264"/>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15"/>
      <c r="BC89" s="14"/>
      <c r="BD89" s="15"/>
      <c r="BE89" s="15"/>
      <c r="BF89" s="14"/>
      <c r="BG89" s="15"/>
      <c r="BH89" s="15"/>
      <c r="BI89" s="14"/>
    </row>
    <row r="90" spans="1:61" ht="13.5" hidden="1" customHeight="1">
      <c r="A90" s="264"/>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15"/>
      <c r="BC90" s="14"/>
      <c r="BD90" s="15"/>
      <c r="BE90" s="15"/>
      <c r="BF90" s="14"/>
      <c r="BG90" s="15"/>
      <c r="BH90" s="15"/>
      <c r="BI90" s="14"/>
    </row>
    <row r="91" spans="1:61" ht="13.5" hidden="1" customHeight="1">
      <c r="A91" s="9"/>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15"/>
      <c r="BC91" s="14"/>
      <c r="BD91" s="15"/>
      <c r="BE91" s="15"/>
      <c r="BF91" s="14"/>
      <c r="BG91" s="15"/>
      <c r="BH91" s="15"/>
      <c r="BI91" s="14"/>
    </row>
    <row r="92" spans="1:61" ht="13.5" hidden="1" customHeight="1">
      <c r="A92" s="264" t="s">
        <v>255</v>
      </c>
      <c r="B92" s="252"/>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15"/>
      <c r="BC92" s="14"/>
      <c r="BD92" s="15"/>
      <c r="BE92" s="15"/>
      <c r="BF92" s="14"/>
      <c r="BG92" s="15"/>
      <c r="BH92" s="15"/>
      <c r="BI92" s="14"/>
    </row>
    <row r="93" spans="1:61" ht="13.5" hidden="1" customHeight="1">
      <c r="A93" s="264"/>
      <c r="B93" s="252"/>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15"/>
      <c r="BC93" s="14"/>
      <c r="BD93" s="15"/>
      <c r="BE93" s="15"/>
      <c r="BF93" s="14"/>
      <c r="BG93" s="15"/>
      <c r="BH93" s="15"/>
      <c r="BI93" s="14"/>
    </row>
    <row r="94" spans="1:61" ht="13.5" hidden="1" customHeight="1">
      <c r="A94" s="264"/>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15"/>
      <c r="BC94" s="14"/>
      <c r="BD94" s="15"/>
      <c r="BE94" s="15"/>
      <c r="BF94" s="14"/>
      <c r="BG94" s="15"/>
      <c r="BH94" s="15"/>
      <c r="BI94" s="14"/>
    </row>
    <row r="95" spans="1:61" ht="13.5" hidden="1" customHeight="1">
      <c r="A95" s="264"/>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15"/>
      <c r="BC95" s="14"/>
      <c r="BD95" s="15"/>
      <c r="BE95" s="15"/>
      <c r="BF95" s="14"/>
      <c r="BG95" s="15"/>
      <c r="BH95" s="15"/>
      <c r="BI95" s="14"/>
    </row>
    <row r="96" spans="1:61" ht="13.5" hidden="1" customHeight="1">
      <c r="A96" s="264"/>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15"/>
      <c r="BC96" s="14"/>
      <c r="BD96" s="15"/>
      <c r="BE96" s="15"/>
      <c r="BF96" s="14"/>
      <c r="BG96" s="15"/>
      <c r="BH96" s="15"/>
      <c r="BI96" s="14"/>
    </row>
    <row r="97" spans="1:61" ht="13.5" hidden="1" customHeight="1">
      <c r="A97" s="264"/>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15"/>
      <c r="BC97" s="14"/>
      <c r="BD97" s="15"/>
      <c r="BE97" s="15"/>
      <c r="BF97" s="14"/>
      <c r="BG97" s="15"/>
      <c r="BH97" s="15"/>
      <c r="BI97" s="14"/>
    </row>
    <row r="98" spans="1:61" ht="13.5" hidden="1" customHeight="1">
      <c r="A98" s="9"/>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15"/>
      <c r="BC98" s="14"/>
      <c r="BD98" s="15"/>
      <c r="BE98" s="15"/>
      <c r="BF98" s="14"/>
      <c r="BG98" s="15"/>
      <c r="BH98" s="15"/>
      <c r="BI98" s="14"/>
    </row>
    <row r="99" spans="1:61" ht="13.5" hidden="1" customHeight="1">
      <c r="A99" s="264" t="s">
        <v>256</v>
      </c>
      <c r="B99" s="252"/>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15"/>
      <c r="BC99" s="14"/>
      <c r="BD99" s="15"/>
      <c r="BE99" s="15"/>
      <c r="BF99" s="14"/>
      <c r="BG99" s="15"/>
      <c r="BH99" s="15"/>
      <c r="BI99" s="14"/>
    </row>
    <row r="100" spans="1:61" ht="13.5" hidden="1" customHeight="1">
      <c r="A100" s="264"/>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15"/>
      <c r="BC100" s="14"/>
      <c r="BD100" s="15"/>
      <c r="BE100" s="15"/>
      <c r="BF100" s="14"/>
      <c r="BG100" s="15"/>
      <c r="BH100" s="15"/>
      <c r="BI100" s="14"/>
    </row>
    <row r="101" spans="1:61" ht="13.5" hidden="1" customHeight="1">
      <c r="A101" s="264"/>
      <c r="B101" s="252"/>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15"/>
      <c r="BC101" s="14"/>
      <c r="BD101" s="15"/>
      <c r="BE101" s="15"/>
      <c r="BF101" s="14"/>
      <c r="BG101" s="15"/>
      <c r="BH101" s="15"/>
      <c r="BI101" s="14"/>
    </row>
    <row r="102" spans="1:61" ht="13.5" hidden="1" customHeight="1">
      <c r="A102" s="264"/>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15"/>
      <c r="BC102" s="14"/>
      <c r="BD102" s="15"/>
      <c r="BE102" s="15"/>
      <c r="BF102" s="14"/>
      <c r="BG102" s="15"/>
      <c r="BH102" s="15"/>
      <c r="BI102" s="14"/>
    </row>
    <row r="103" spans="1:61" ht="13.5" hidden="1" customHeight="1">
      <c r="A103" s="264"/>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15"/>
      <c r="BC103" s="14"/>
      <c r="BD103" s="15"/>
      <c r="BE103" s="15"/>
      <c r="BF103" s="14"/>
      <c r="BG103" s="15"/>
      <c r="BH103" s="15"/>
      <c r="BI103" s="14"/>
    </row>
    <row r="104" spans="1:61" ht="13.5" hidden="1" customHeight="1">
      <c r="A104" s="264"/>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15"/>
      <c r="BC104" s="14"/>
      <c r="BD104" s="15"/>
      <c r="BE104" s="15"/>
      <c r="BF104" s="14"/>
      <c r="BG104" s="15"/>
      <c r="BH104" s="15"/>
      <c r="BI104" s="14"/>
    </row>
    <row r="105" spans="1:61" ht="13.5" hidden="1" customHeight="1">
      <c r="A105" s="9"/>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15"/>
      <c r="BC105" s="14"/>
      <c r="BD105" s="15"/>
      <c r="BE105" s="15"/>
      <c r="BF105" s="14"/>
      <c r="BG105" s="15"/>
      <c r="BH105" s="15"/>
      <c r="BI105" s="14"/>
    </row>
    <row r="106" spans="1:61" ht="13.5" hidden="1" customHeight="1">
      <c r="A106" s="264" t="s">
        <v>250</v>
      </c>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15"/>
      <c r="BC106" s="14"/>
      <c r="BD106" s="15"/>
      <c r="BE106" s="15"/>
      <c r="BF106" s="14"/>
      <c r="BG106" s="15"/>
      <c r="BH106" s="15"/>
      <c r="BI106" s="14"/>
    </row>
    <row r="107" spans="1:61" ht="13.5" hidden="1" customHeight="1">
      <c r="A107" s="264"/>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15"/>
      <c r="BC107" s="14"/>
      <c r="BD107" s="15"/>
      <c r="BE107" s="15"/>
      <c r="BF107" s="14"/>
      <c r="BG107" s="15"/>
      <c r="BH107" s="15"/>
      <c r="BI107" s="14"/>
    </row>
    <row r="108" spans="1:61" ht="13.5" hidden="1" customHeight="1">
      <c r="A108" s="264"/>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15"/>
      <c r="BC108" s="14"/>
      <c r="BD108" s="15"/>
      <c r="BE108" s="15"/>
      <c r="BF108" s="14"/>
      <c r="BG108" s="15"/>
      <c r="BH108" s="15"/>
      <c r="BI108" s="14"/>
    </row>
    <row r="109" spans="1:61" ht="13.5" hidden="1" customHeight="1">
      <c r="A109" s="264"/>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15"/>
      <c r="BC109" s="14"/>
      <c r="BD109" s="15"/>
      <c r="BE109" s="15"/>
      <c r="BF109" s="14"/>
      <c r="BG109" s="15"/>
      <c r="BH109" s="15"/>
      <c r="BI109" s="14"/>
    </row>
    <row r="110" spans="1:61" ht="13.5" hidden="1" customHeight="1">
      <c r="A110" s="264"/>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15"/>
      <c r="BC110" s="14"/>
      <c r="BD110" s="15"/>
      <c r="BE110" s="15"/>
      <c r="BF110" s="14"/>
      <c r="BG110" s="15"/>
      <c r="BH110" s="15"/>
      <c r="BI110" s="14"/>
    </row>
    <row r="111" spans="1:61" ht="13.5" hidden="1" customHeight="1">
      <c r="A111" s="264"/>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15"/>
      <c r="BC111" s="14"/>
      <c r="BD111" s="15"/>
      <c r="BE111" s="15"/>
      <c r="BF111" s="14"/>
      <c r="BG111" s="15"/>
      <c r="BH111" s="15"/>
      <c r="BI111" s="14"/>
    </row>
    <row r="112" spans="1:61" ht="13.5" hidden="1" customHeight="1">
      <c r="A112" s="9"/>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15"/>
      <c r="BC112" s="14"/>
      <c r="BD112" s="15"/>
      <c r="BE112" s="15"/>
      <c r="BF112" s="14"/>
      <c r="BG112" s="15"/>
      <c r="BH112" s="15"/>
      <c r="BI112" s="14"/>
    </row>
    <row r="113" spans="1:61" ht="13.5" hidden="1" customHeight="1">
      <c r="A113" s="264" t="s">
        <v>257</v>
      </c>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15"/>
      <c r="BC113" s="14"/>
      <c r="BD113" s="15"/>
      <c r="BE113" s="15"/>
      <c r="BF113" s="14"/>
      <c r="BG113" s="15"/>
      <c r="BH113" s="15"/>
      <c r="BI113" s="14"/>
    </row>
    <row r="114" spans="1:61" ht="13.5" hidden="1" customHeight="1">
      <c r="A114" s="264"/>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15"/>
      <c r="BC114" s="14"/>
      <c r="BD114" s="15"/>
      <c r="BE114" s="15"/>
      <c r="BF114" s="14"/>
      <c r="BG114" s="15"/>
      <c r="BH114" s="15"/>
      <c r="BI114" s="14"/>
    </row>
    <row r="115" spans="1:61" ht="13.5" hidden="1" customHeight="1">
      <c r="A115" s="264"/>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15"/>
      <c r="BC115" s="14"/>
      <c r="BD115" s="15"/>
      <c r="BE115" s="15"/>
      <c r="BF115" s="14"/>
      <c r="BG115" s="15"/>
      <c r="BH115" s="15"/>
      <c r="BI115" s="14"/>
    </row>
    <row r="116" spans="1:61" ht="13.5" hidden="1" customHeight="1">
      <c r="A116" s="264"/>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15"/>
      <c r="BC116" s="14"/>
      <c r="BD116" s="15"/>
      <c r="BE116" s="15"/>
      <c r="BF116" s="14"/>
      <c r="BG116" s="15"/>
      <c r="BH116" s="15"/>
      <c r="BI116" s="14"/>
    </row>
    <row r="117" spans="1:61" ht="13.5" hidden="1" customHeight="1">
      <c r="A117" s="264"/>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15"/>
      <c r="BC117" s="14"/>
      <c r="BD117" s="15"/>
      <c r="BE117" s="15"/>
      <c r="BF117" s="14"/>
      <c r="BG117" s="15"/>
      <c r="BH117" s="15"/>
      <c r="BI117" s="14"/>
    </row>
    <row r="118" spans="1:61" ht="13.5" hidden="1" customHeight="1">
      <c r="A118" s="264"/>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15"/>
      <c r="BC118" s="14"/>
      <c r="BD118" s="15"/>
      <c r="BE118" s="15"/>
      <c r="BF118" s="14"/>
      <c r="BG118" s="15"/>
      <c r="BH118" s="15"/>
      <c r="BI118" s="14"/>
    </row>
    <row r="119" spans="1:61" ht="6" customHeight="1">
      <c r="A119" s="14"/>
      <c r="B119" s="14"/>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5"/>
      <c r="BC119" s="14"/>
      <c r="BD119" s="15"/>
      <c r="BE119" s="15"/>
      <c r="BF119" s="14"/>
      <c r="BG119" s="15"/>
      <c r="BH119" s="15"/>
      <c r="BI119" s="14"/>
    </row>
    <row r="120" spans="1:61" ht="12.75" customHeight="1">
      <c r="A120" s="268" t="s">
        <v>258</v>
      </c>
      <c r="B120" s="268"/>
      <c r="C120" s="268"/>
      <c r="D120" s="268"/>
      <c r="E120" s="268"/>
      <c r="F120" s="268"/>
      <c r="G120" s="9"/>
      <c r="H120" s="269" t="s">
        <v>259</v>
      </c>
      <c r="I120" s="269"/>
      <c r="J120" s="269"/>
      <c r="K120" s="269"/>
      <c r="L120" s="269"/>
      <c r="M120" s="269"/>
      <c r="N120" s="269"/>
      <c r="O120" s="269"/>
      <c r="P120" s="269"/>
      <c r="Q120" s="269"/>
      <c r="R120" s="269"/>
      <c r="S120" s="269"/>
      <c r="T120" s="269"/>
      <c r="U120" s="269"/>
      <c r="V120" s="269"/>
      <c r="W120" s="269"/>
      <c r="X120" s="14"/>
      <c r="Y120" s="9" t="s">
        <v>64</v>
      </c>
      <c r="Z120" s="270" t="s">
        <v>260</v>
      </c>
      <c r="AA120" s="270"/>
      <c r="AB120" s="270"/>
      <c r="AC120" s="270"/>
      <c r="AD120" s="270"/>
      <c r="AE120" s="270"/>
      <c r="AF120" s="270"/>
      <c r="AG120" s="14"/>
      <c r="AH120" s="14"/>
      <c r="AI120" s="14"/>
      <c r="AJ120" s="14"/>
      <c r="AK120" s="14"/>
      <c r="AL120" s="14"/>
      <c r="AM120" s="14"/>
      <c r="AN120" s="14"/>
      <c r="AO120" s="16"/>
      <c r="AP120" s="14"/>
      <c r="AQ120" s="14"/>
      <c r="AR120" s="17" t="s">
        <v>251</v>
      </c>
      <c r="AS120" s="270" t="s">
        <v>261</v>
      </c>
      <c r="AT120" s="270"/>
      <c r="AU120" s="270"/>
      <c r="AV120" s="270"/>
      <c r="AW120" s="270"/>
      <c r="AX120" s="270"/>
      <c r="AY120" s="270"/>
      <c r="AZ120" s="270"/>
      <c r="BA120" s="270"/>
      <c r="BB120" s="270"/>
      <c r="BC120" s="270"/>
      <c r="BD120" s="270"/>
      <c r="BE120" s="270"/>
      <c r="BF120" s="270"/>
      <c r="BG120" s="270"/>
      <c r="BH120" s="270"/>
      <c r="BI120" s="270"/>
    </row>
    <row r="121" spans="1:61" ht="3.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6"/>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5"/>
      <c r="BB121" s="15"/>
      <c r="BC121" s="14"/>
      <c r="BD121" s="15"/>
      <c r="BE121" s="15"/>
      <c r="BF121" s="14"/>
      <c r="BG121" s="15"/>
      <c r="BH121" s="15"/>
      <c r="BI121" s="14"/>
    </row>
    <row r="122" spans="1:61" ht="12" customHeight="1">
      <c r="A122" s="14"/>
      <c r="B122" s="14"/>
      <c r="C122" s="14"/>
      <c r="D122" s="14"/>
      <c r="E122" s="14"/>
      <c r="F122" s="14"/>
      <c r="G122" s="9" t="s">
        <v>246</v>
      </c>
      <c r="H122" s="269" t="s">
        <v>262</v>
      </c>
      <c r="I122" s="269"/>
      <c r="J122" s="269"/>
      <c r="K122" s="269"/>
      <c r="L122" s="269"/>
      <c r="M122" s="269"/>
      <c r="N122" s="269"/>
      <c r="O122" s="269"/>
      <c r="P122" s="269"/>
      <c r="Q122" s="269"/>
      <c r="R122" s="14"/>
      <c r="S122" s="14"/>
      <c r="T122" s="14"/>
      <c r="U122" s="15"/>
      <c r="V122" s="14"/>
      <c r="W122" s="14"/>
      <c r="X122" s="14"/>
      <c r="Y122" s="9" t="s">
        <v>18</v>
      </c>
      <c r="Z122" s="269" t="s">
        <v>263</v>
      </c>
      <c r="AA122" s="269"/>
      <c r="AB122" s="269"/>
      <c r="AC122" s="269"/>
      <c r="AD122" s="269"/>
      <c r="AE122" s="269"/>
      <c r="AF122" s="269"/>
      <c r="AG122" s="269"/>
      <c r="AH122" s="269"/>
      <c r="AI122" s="269"/>
      <c r="AJ122" s="269"/>
      <c r="AK122" s="269"/>
      <c r="AL122" s="269"/>
      <c r="AM122" s="269"/>
      <c r="AN122" s="269"/>
      <c r="AO122" s="269"/>
      <c r="AP122" s="269"/>
      <c r="AQ122" s="14"/>
      <c r="AR122" s="9" t="s">
        <v>248</v>
      </c>
      <c r="AS122" s="270" t="s">
        <v>264</v>
      </c>
      <c r="AT122" s="270"/>
      <c r="AU122" s="270"/>
      <c r="AV122" s="270"/>
      <c r="AW122" s="270"/>
      <c r="AX122" s="270"/>
      <c r="AY122" s="270"/>
      <c r="AZ122" s="270"/>
      <c r="BA122" s="270"/>
      <c r="BB122" s="270"/>
      <c r="BC122" s="270"/>
      <c r="BD122" s="270"/>
      <c r="BE122" s="270"/>
      <c r="BF122" s="270"/>
      <c r="BG122" s="15"/>
      <c r="BH122" s="15"/>
      <c r="BI122" s="14"/>
    </row>
    <row r="123" spans="1:61" ht="3.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5"/>
      <c r="BB123" s="15"/>
      <c r="BC123" s="14"/>
      <c r="BD123" s="15"/>
      <c r="BE123" s="15"/>
      <c r="BF123" s="14"/>
      <c r="BG123" s="15"/>
      <c r="BH123" s="15"/>
      <c r="BI123" s="14"/>
    </row>
    <row r="124" spans="1:61" ht="12.75" customHeight="1">
      <c r="A124" s="14"/>
      <c r="B124" s="14"/>
      <c r="C124" s="14"/>
      <c r="D124" s="14"/>
      <c r="E124" s="14"/>
      <c r="F124" s="14"/>
      <c r="G124" s="9" t="s">
        <v>245</v>
      </c>
      <c r="H124" s="269" t="s">
        <v>265</v>
      </c>
      <c r="I124" s="269"/>
      <c r="J124" s="269"/>
      <c r="K124" s="269"/>
      <c r="L124" s="269"/>
      <c r="M124" s="269"/>
      <c r="N124" s="269"/>
      <c r="O124" s="269"/>
      <c r="P124" s="269"/>
      <c r="Q124" s="269"/>
      <c r="R124" s="14"/>
      <c r="S124" s="14"/>
      <c r="T124" s="14"/>
      <c r="U124" s="15"/>
      <c r="V124" s="14"/>
      <c r="W124" s="14"/>
      <c r="X124" s="14"/>
      <c r="Y124" s="9" t="s">
        <v>250</v>
      </c>
      <c r="Z124" s="269" t="s">
        <v>266</v>
      </c>
      <c r="AA124" s="269"/>
      <c r="AB124" s="269"/>
      <c r="AC124" s="269"/>
      <c r="AD124" s="269"/>
      <c r="AE124" s="269"/>
      <c r="AF124" s="269"/>
      <c r="AG124" s="269"/>
      <c r="AH124" s="269"/>
      <c r="AI124" s="269"/>
      <c r="AJ124" s="269"/>
      <c r="AK124" s="269"/>
      <c r="AL124" s="269"/>
      <c r="AM124" s="269"/>
      <c r="AN124" s="269"/>
      <c r="AO124" s="269"/>
      <c r="AP124" s="269"/>
      <c r="AQ124" s="14"/>
      <c r="AR124" s="9" t="s">
        <v>50</v>
      </c>
      <c r="AS124" s="269" t="s">
        <v>267</v>
      </c>
      <c r="AT124" s="269"/>
      <c r="AU124" s="269"/>
      <c r="AV124" s="269"/>
      <c r="AW124" s="269"/>
      <c r="AX124" s="269"/>
      <c r="AY124" s="269"/>
      <c r="AZ124" s="269"/>
      <c r="BA124" s="269"/>
      <c r="BB124" s="269"/>
      <c r="BC124" s="14"/>
      <c r="BD124" s="15"/>
      <c r="BE124" s="15"/>
      <c r="BF124" s="14"/>
      <c r="BG124" s="15"/>
      <c r="BH124" s="15"/>
      <c r="BI124" s="14"/>
    </row>
    <row r="125" spans="1:61"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5"/>
      <c r="BB125" s="15"/>
      <c r="BC125" s="14"/>
      <c r="BD125" s="15"/>
      <c r="BE125" s="15"/>
      <c r="BF125" s="14"/>
      <c r="BG125" s="15"/>
      <c r="BH125" s="15"/>
      <c r="BI125" s="14"/>
    </row>
    <row r="126" spans="1:61" ht="18" customHeight="1">
      <c r="A126" s="273" t="s">
        <v>268</v>
      </c>
      <c r="B126" s="273"/>
      <c r="C126" s="273"/>
      <c r="D126" s="273"/>
      <c r="E126" s="273"/>
      <c r="F126" s="273"/>
      <c r="G126" s="273"/>
      <c r="H126" s="273"/>
      <c r="I126" s="273"/>
      <c r="J126" s="273"/>
      <c r="K126" s="273"/>
      <c r="L126" s="273"/>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15"/>
      <c r="BC126" s="14"/>
      <c r="BD126" s="15"/>
      <c r="BE126" s="15"/>
      <c r="BF126" s="14"/>
      <c r="BG126" s="15"/>
      <c r="BH126" s="15"/>
      <c r="BI126" s="14"/>
    </row>
    <row r="127" spans="1:61" ht="3" customHeight="1">
      <c r="A127" s="273"/>
      <c r="B127" s="273"/>
      <c r="C127" s="273"/>
      <c r="D127" s="273"/>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c r="BB127" s="273"/>
      <c r="BC127" s="273"/>
      <c r="BD127" s="273"/>
      <c r="BE127" s="273"/>
      <c r="BF127" s="273"/>
      <c r="BG127" s="273"/>
      <c r="BH127" s="273"/>
      <c r="BI127" s="273"/>
    </row>
    <row r="128" spans="1:61" ht="12.75" customHeight="1">
      <c r="A128" s="252" t="s">
        <v>199</v>
      </c>
      <c r="B128" s="271" t="s">
        <v>269</v>
      </c>
      <c r="C128" s="271"/>
      <c r="D128" s="271"/>
      <c r="E128" s="271"/>
      <c r="F128" s="271"/>
      <c r="G128" s="271"/>
      <c r="H128" s="271"/>
      <c r="I128" s="271"/>
      <c r="J128" s="271"/>
      <c r="K128" s="271"/>
      <c r="L128" s="271"/>
      <c r="M128" s="271"/>
      <c r="N128" s="271"/>
      <c r="O128" s="271"/>
      <c r="P128" s="271"/>
      <c r="Q128" s="271"/>
      <c r="R128" s="271"/>
      <c r="S128" s="271"/>
      <c r="T128" s="271" t="s">
        <v>270</v>
      </c>
      <c r="U128" s="271"/>
      <c r="V128" s="271"/>
      <c r="W128" s="271"/>
      <c r="X128" s="271"/>
      <c r="Y128" s="271"/>
      <c r="Z128" s="271"/>
      <c r="AA128" s="271"/>
      <c r="AB128" s="271"/>
      <c r="AC128" s="271" t="s">
        <v>271</v>
      </c>
      <c r="AD128" s="271"/>
      <c r="AE128" s="271"/>
      <c r="AF128" s="271"/>
      <c r="AG128" s="271"/>
      <c r="AH128" s="271"/>
      <c r="AI128" s="271"/>
      <c r="AJ128" s="271"/>
      <c r="AK128" s="271"/>
      <c r="AL128" s="271"/>
      <c r="AM128" s="271"/>
      <c r="AN128" s="271"/>
      <c r="AO128" s="271"/>
      <c r="AP128" s="271"/>
      <c r="AQ128" s="271"/>
      <c r="AR128" s="271"/>
      <c r="AS128" s="271"/>
      <c r="AT128" s="271"/>
      <c r="AU128" s="271"/>
      <c r="AV128" s="271"/>
      <c r="AW128" s="271"/>
      <c r="AX128" s="252" t="s">
        <v>272</v>
      </c>
      <c r="AY128" s="252"/>
      <c r="AZ128" s="252"/>
      <c r="BA128" s="252"/>
      <c r="BB128" s="252"/>
      <c r="BC128" s="252"/>
      <c r="BD128" s="271" t="s">
        <v>273</v>
      </c>
      <c r="BE128" s="271"/>
      <c r="BF128" s="271"/>
      <c r="BG128" s="271" t="s">
        <v>127</v>
      </c>
      <c r="BH128" s="271"/>
      <c r="BI128" s="271"/>
    </row>
    <row r="129" spans="1:61" ht="32.25" customHeight="1">
      <c r="A129" s="252"/>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t="s">
        <v>52</v>
      </c>
      <c r="AD129" s="271"/>
      <c r="AE129" s="271"/>
      <c r="AF129" s="271"/>
      <c r="AG129" s="271"/>
      <c r="AH129" s="271"/>
      <c r="AI129" s="271"/>
      <c r="AJ129" s="271" t="s">
        <v>55</v>
      </c>
      <c r="AK129" s="271"/>
      <c r="AL129" s="271"/>
      <c r="AM129" s="271"/>
      <c r="AN129" s="271"/>
      <c r="AO129" s="271"/>
      <c r="AP129" s="271"/>
      <c r="AQ129" s="271" t="s">
        <v>63</v>
      </c>
      <c r="AR129" s="271"/>
      <c r="AS129" s="271"/>
      <c r="AT129" s="271"/>
      <c r="AU129" s="271"/>
      <c r="AV129" s="271"/>
      <c r="AW129" s="271"/>
      <c r="AX129" s="271" t="s">
        <v>276</v>
      </c>
      <c r="AY129" s="271"/>
      <c r="AZ129" s="271"/>
      <c r="BA129" s="271" t="s">
        <v>277</v>
      </c>
      <c r="BB129" s="271"/>
      <c r="BC129" s="271"/>
      <c r="BD129" s="271"/>
      <c r="BE129" s="272"/>
      <c r="BF129" s="271"/>
      <c r="BG129" s="271"/>
      <c r="BH129" s="272"/>
      <c r="BI129" s="271"/>
    </row>
    <row r="130" spans="1:61" ht="12" customHeight="1">
      <c r="A130" s="252"/>
      <c r="B130" s="271" t="s">
        <v>127</v>
      </c>
      <c r="C130" s="271"/>
      <c r="D130" s="271"/>
      <c r="E130" s="271"/>
      <c r="F130" s="271"/>
      <c r="G130" s="271"/>
      <c r="H130" s="271" t="s">
        <v>278</v>
      </c>
      <c r="I130" s="271"/>
      <c r="J130" s="271"/>
      <c r="K130" s="271"/>
      <c r="L130" s="271"/>
      <c r="M130" s="271"/>
      <c r="N130" s="271" t="s">
        <v>279</v>
      </c>
      <c r="O130" s="271"/>
      <c r="P130" s="271"/>
      <c r="Q130" s="271"/>
      <c r="R130" s="271"/>
      <c r="S130" s="271"/>
      <c r="T130" s="271" t="s">
        <v>127</v>
      </c>
      <c r="U130" s="271"/>
      <c r="V130" s="271"/>
      <c r="W130" s="271" t="s">
        <v>278</v>
      </c>
      <c r="X130" s="271"/>
      <c r="Y130" s="271"/>
      <c r="Z130" s="271" t="s">
        <v>279</v>
      </c>
      <c r="AA130" s="271"/>
      <c r="AB130" s="271"/>
      <c r="AC130" s="271" t="s">
        <v>127</v>
      </c>
      <c r="AD130" s="271"/>
      <c r="AE130" s="271"/>
      <c r="AF130" s="271" t="s">
        <v>278</v>
      </c>
      <c r="AG130" s="271"/>
      <c r="AH130" s="271" t="s">
        <v>279</v>
      </c>
      <c r="AI130" s="271"/>
      <c r="AJ130" s="271" t="s">
        <v>127</v>
      </c>
      <c r="AK130" s="271"/>
      <c r="AL130" s="271"/>
      <c r="AM130" s="271" t="s">
        <v>278</v>
      </c>
      <c r="AN130" s="271"/>
      <c r="AO130" s="271" t="s">
        <v>279</v>
      </c>
      <c r="AP130" s="271"/>
      <c r="AQ130" s="271" t="s">
        <v>127</v>
      </c>
      <c r="AR130" s="271"/>
      <c r="AS130" s="271"/>
      <c r="AT130" s="271" t="s">
        <v>278</v>
      </c>
      <c r="AU130" s="271"/>
      <c r="AV130" s="271" t="s">
        <v>279</v>
      </c>
      <c r="AW130" s="271"/>
      <c r="AX130" s="271"/>
      <c r="AY130" s="271"/>
      <c r="AZ130" s="271"/>
      <c r="BA130" s="271"/>
      <c r="BB130" s="271"/>
      <c r="BC130" s="271"/>
      <c r="BD130" s="271"/>
      <c r="BE130" s="271"/>
      <c r="BF130" s="271"/>
      <c r="BG130" s="271"/>
      <c r="BH130" s="271"/>
      <c r="BI130" s="271"/>
    </row>
    <row r="131" spans="1:61" ht="21.75" customHeight="1">
      <c r="A131" s="252"/>
      <c r="B131" s="274" t="s">
        <v>280</v>
      </c>
      <c r="C131" s="274"/>
      <c r="D131" s="274"/>
      <c r="E131" s="275" t="s">
        <v>281</v>
      </c>
      <c r="F131" s="275"/>
      <c r="G131" s="275"/>
      <c r="H131" s="274" t="s">
        <v>280</v>
      </c>
      <c r="I131" s="274"/>
      <c r="J131" s="274"/>
      <c r="K131" s="275" t="s">
        <v>281</v>
      </c>
      <c r="L131" s="275"/>
      <c r="M131" s="275"/>
      <c r="N131" s="274" t="s">
        <v>280</v>
      </c>
      <c r="O131" s="274"/>
      <c r="P131" s="274"/>
      <c r="Q131" s="275" t="s">
        <v>281</v>
      </c>
      <c r="R131" s="275"/>
      <c r="S131" s="275"/>
      <c r="T131" s="274" t="s">
        <v>280</v>
      </c>
      <c r="U131" s="274"/>
      <c r="V131" s="274"/>
      <c r="W131" s="274" t="s">
        <v>280</v>
      </c>
      <c r="X131" s="274"/>
      <c r="Y131" s="274"/>
      <c r="Z131" s="274" t="s">
        <v>280</v>
      </c>
      <c r="AA131" s="274"/>
      <c r="AB131" s="274"/>
      <c r="AC131" s="274" t="s">
        <v>280</v>
      </c>
      <c r="AD131" s="274"/>
      <c r="AE131" s="274"/>
      <c r="AF131" s="274" t="s">
        <v>280</v>
      </c>
      <c r="AG131" s="274"/>
      <c r="AH131" s="274" t="s">
        <v>280</v>
      </c>
      <c r="AI131" s="274"/>
      <c r="AJ131" s="274" t="s">
        <v>280</v>
      </c>
      <c r="AK131" s="274"/>
      <c r="AL131" s="274"/>
      <c r="AM131" s="274" t="s">
        <v>280</v>
      </c>
      <c r="AN131" s="274"/>
      <c r="AO131" s="274" t="s">
        <v>280</v>
      </c>
      <c r="AP131" s="274"/>
      <c r="AQ131" s="274" t="s">
        <v>280</v>
      </c>
      <c r="AR131" s="274"/>
      <c r="AS131" s="274"/>
      <c r="AT131" s="274" t="s">
        <v>280</v>
      </c>
      <c r="AU131" s="274"/>
      <c r="AV131" s="274" t="s">
        <v>280</v>
      </c>
      <c r="AW131" s="274"/>
      <c r="AX131" s="274" t="s">
        <v>280</v>
      </c>
      <c r="AY131" s="274"/>
      <c r="AZ131" s="274"/>
      <c r="BA131" s="274" t="s">
        <v>280</v>
      </c>
      <c r="BB131" s="274"/>
      <c r="BC131" s="274"/>
      <c r="BD131" s="274" t="s">
        <v>280</v>
      </c>
      <c r="BE131" s="274"/>
      <c r="BF131" s="274"/>
      <c r="BG131" s="274" t="s">
        <v>280</v>
      </c>
      <c r="BH131" s="274"/>
      <c r="BI131" s="274"/>
    </row>
    <row r="132" spans="1:61" ht="12" customHeight="1">
      <c r="A132" s="9" t="s">
        <v>244</v>
      </c>
      <c r="B132" s="252">
        <f>H132+N132</f>
        <v>39</v>
      </c>
      <c r="C132" s="252"/>
      <c r="D132" s="252"/>
      <c r="E132" s="252">
        <f>K132+Q132</f>
        <v>1404</v>
      </c>
      <c r="F132" s="252"/>
      <c r="G132" s="252"/>
      <c r="H132" s="252">
        <v>17</v>
      </c>
      <c r="I132" s="252"/>
      <c r="J132" s="252"/>
      <c r="K132" s="252">
        <v>612</v>
      </c>
      <c r="L132" s="252"/>
      <c r="M132" s="252"/>
      <c r="N132" s="252">
        <v>22</v>
      </c>
      <c r="O132" s="252"/>
      <c r="P132" s="252"/>
      <c r="Q132" s="252">
        <v>792</v>
      </c>
      <c r="R132" s="252"/>
      <c r="S132" s="252"/>
      <c r="T132" s="252" t="s">
        <v>188</v>
      </c>
      <c r="U132" s="252"/>
      <c r="V132" s="252"/>
      <c r="W132" s="252"/>
      <c r="X132" s="252"/>
      <c r="Y132" s="252"/>
      <c r="Z132" s="252" t="s">
        <v>188</v>
      </c>
      <c r="AA132" s="252"/>
      <c r="AB132" s="252"/>
      <c r="AC132" s="252">
        <v>0</v>
      </c>
      <c r="AD132" s="252"/>
      <c r="AE132" s="252"/>
      <c r="AF132" s="252">
        <v>0</v>
      </c>
      <c r="AG132" s="252"/>
      <c r="AH132" s="252">
        <v>0</v>
      </c>
      <c r="AI132" s="252"/>
      <c r="AJ132" s="252">
        <v>0</v>
      </c>
      <c r="AK132" s="252"/>
      <c r="AL132" s="252"/>
      <c r="AM132" s="252">
        <v>0</v>
      </c>
      <c r="AN132" s="252"/>
      <c r="AO132" s="252">
        <v>0</v>
      </c>
      <c r="AP132" s="252"/>
      <c r="AQ132" s="252"/>
      <c r="AR132" s="252"/>
      <c r="AS132" s="252"/>
      <c r="AT132" s="252"/>
      <c r="AU132" s="252"/>
      <c r="AV132" s="252"/>
      <c r="AW132" s="252"/>
      <c r="AX132" s="252"/>
      <c r="AY132" s="252"/>
      <c r="AZ132" s="252"/>
      <c r="BA132" s="252"/>
      <c r="BB132" s="252"/>
      <c r="BC132" s="252"/>
      <c r="BD132" s="252" t="s">
        <v>282</v>
      </c>
      <c r="BE132" s="252"/>
      <c r="BF132" s="252"/>
      <c r="BG132" s="252" t="s">
        <v>283</v>
      </c>
      <c r="BH132" s="252"/>
      <c r="BI132" s="252"/>
    </row>
    <row r="133" spans="1:61" s="10" customFormat="1" ht="12" customHeight="1">
      <c r="A133" s="9" t="s">
        <v>247</v>
      </c>
      <c r="B133" s="252">
        <f>H133+N133</f>
        <v>34</v>
      </c>
      <c r="C133" s="252"/>
      <c r="D133" s="252"/>
      <c r="E133" s="252">
        <f t="shared" ref="E133:E142" si="0">K133+Q133</f>
        <v>1224</v>
      </c>
      <c r="F133" s="252"/>
      <c r="G133" s="252"/>
      <c r="H133" s="252">
        <v>17</v>
      </c>
      <c r="I133" s="252"/>
      <c r="J133" s="252"/>
      <c r="K133" s="252">
        <v>612</v>
      </c>
      <c r="L133" s="252"/>
      <c r="M133" s="252"/>
      <c r="N133" s="252">
        <v>17</v>
      </c>
      <c r="O133" s="252"/>
      <c r="P133" s="252"/>
      <c r="Q133" s="252">
        <v>612</v>
      </c>
      <c r="R133" s="252"/>
      <c r="S133" s="252"/>
      <c r="T133" s="252" t="s">
        <v>285</v>
      </c>
      <c r="U133" s="252"/>
      <c r="V133" s="252"/>
      <c r="W133" s="252"/>
      <c r="X133" s="252"/>
      <c r="Y133" s="252"/>
      <c r="Z133" s="252" t="s">
        <v>285</v>
      </c>
      <c r="AA133" s="252"/>
      <c r="AB133" s="252"/>
      <c r="AC133" s="252">
        <f>AF133+AH133</f>
        <v>0</v>
      </c>
      <c r="AD133" s="252"/>
      <c r="AE133" s="252"/>
      <c r="AF133" s="252">
        <v>0</v>
      </c>
      <c r="AG133" s="252"/>
      <c r="AH133" s="252">
        <v>0</v>
      </c>
      <c r="AI133" s="252"/>
      <c r="AJ133" s="252">
        <f>AM133+AO133</f>
        <v>6</v>
      </c>
      <c r="AK133" s="252"/>
      <c r="AL133" s="252"/>
      <c r="AM133" s="252">
        <v>0</v>
      </c>
      <c r="AN133" s="252"/>
      <c r="AO133" s="252">
        <v>6</v>
      </c>
      <c r="AP133" s="252"/>
      <c r="AQ133" s="252"/>
      <c r="AR133" s="252"/>
      <c r="AS133" s="252"/>
      <c r="AT133" s="252"/>
      <c r="AU133" s="252"/>
      <c r="AV133" s="252"/>
      <c r="AW133" s="252"/>
      <c r="AX133" s="252"/>
      <c r="AY133" s="252"/>
      <c r="AZ133" s="252"/>
      <c r="BA133" s="252"/>
      <c r="BB133" s="252"/>
      <c r="BC133" s="252"/>
      <c r="BD133" s="252" t="s">
        <v>282</v>
      </c>
      <c r="BE133" s="252"/>
      <c r="BF133" s="252"/>
      <c r="BG133" s="252" t="s">
        <v>283</v>
      </c>
      <c r="BH133" s="252"/>
      <c r="BI133" s="252"/>
    </row>
    <row r="134" spans="1:61" s="10" customFormat="1" ht="12" customHeight="1">
      <c r="A134" s="9" t="s">
        <v>248</v>
      </c>
      <c r="B134" s="252">
        <v>30</v>
      </c>
      <c r="C134" s="252"/>
      <c r="D134" s="252"/>
      <c r="E134" s="252">
        <f t="shared" si="0"/>
        <v>1080</v>
      </c>
      <c r="F134" s="252"/>
      <c r="G134" s="252"/>
      <c r="H134" s="252">
        <v>12</v>
      </c>
      <c r="I134" s="252"/>
      <c r="J134" s="252"/>
      <c r="K134" s="252">
        <v>432</v>
      </c>
      <c r="L134" s="252"/>
      <c r="M134" s="252"/>
      <c r="N134" s="252">
        <v>18</v>
      </c>
      <c r="O134" s="252"/>
      <c r="P134" s="252"/>
      <c r="Q134" s="252">
        <v>648</v>
      </c>
      <c r="R134" s="252"/>
      <c r="S134" s="252"/>
      <c r="T134" s="252" t="s">
        <v>188</v>
      </c>
      <c r="U134" s="252"/>
      <c r="V134" s="252"/>
      <c r="W134" s="252" t="s">
        <v>285</v>
      </c>
      <c r="X134" s="252"/>
      <c r="Y134" s="252"/>
      <c r="Z134" s="252" t="s">
        <v>285</v>
      </c>
      <c r="AA134" s="252"/>
      <c r="AB134" s="252"/>
      <c r="AC134" s="252">
        <f t="shared" ref="AC134:AC143" si="1">AF134+AH134</f>
        <v>6</v>
      </c>
      <c r="AD134" s="252"/>
      <c r="AE134" s="252"/>
      <c r="AF134" s="252">
        <v>4</v>
      </c>
      <c r="AG134" s="252"/>
      <c r="AH134" s="252">
        <v>2</v>
      </c>
      <c r="AI134" s="252"/>
      <c r="AJ134" s="252">
        <f t="shared" ref="AJ134:AJ143" si="2">AM134+AO134</f>
        <v>4</v>
      </c>
      <c r="AK134" s="252"/>
      <c r="AL134" s="252"/>
      <c r="AM134" s="252">
        <v>0</v>
      </c>
      <c r="AN134" s="252"/>
      <c r="AO134" s="252">
        <v>4</v>
      </c>
      <c r="AP134" s="252"/>
      <c r="AQ134" s="252"/>
      <c r="AR134" s="252"/>
      <c r="AS134" s="252"/>
      <c r="AT134" s="252"/>
      <c r="AU134" s="252"/>
      <c r="AV134" s="252"/>
      <c r="AW134" s="252"/>
      <c r="AX134" s="252"/>
      <c r="AY134" s="252"/>
      <c r="AZ134" s="252"/>
      <c r="BA134" s="252"/>
      <c r="BB134" s="252"/>
      <c r="BC134" s="252"/>
      <c r="BD134" s="252" t="s">
        <v>286</v>
      </c>
      <c r="BE134" s="252"/>
      <c r="BF134" s="252"/>
      <c r="BG134" s="252" t="s">
        <v>283</v>
      </c>
      <c r="BH134" s="252"/>
      <c r="BI134" s="252"/>
    </row>
    <row r="135" spans="1:61" s="10" customFormat="1" ht="12" customHeight="1">
      <c r="A135" s="9" t="s">
        <v>249</v>
      </c>
      <c r="B135" s="252">
        <f>H135+N135</f>
        <v>20</v>
      </c>
      <c r="C135" s="252"/>
      <c r="D135" s="252"/>
      <c r="E135" s="252">
        <f t="shared" si="0"/>
        <v>820</v>
      </c>
      <c r="F135" s="252"/>
      <c r="G135" s="252"/>
      <c r="H135" s="252">
        <v>11</v>
      </c>
      <c r="I135" s="252"/>
      <c r="J135" s="252"/>
      <c r="K135" s="252">
        <v>396</v>
      </c>
      <c r="L135" s="252"/>
      <c r="M135" s="252"/>
      <c r="N135" s="252">
        <v>9</v>
      </c>
      <c r="O135" s="252"/>
      <c r="P135" s="252"/>
      <c r="Q135" s="252">
        <v>424</v>
      </c>
      <c r="R135" s="252"/>
      <c r="S135" s="252"/>
      <c r="T135" s="252" t="s">
        <v>188</v>
      </c>
      <c r="U135" s="252"/>
      <c r="V135" s="252"/>
      <c r="W135" s="252" t="s">
        <v>285</v>
      </c>
      <c r="X135" s="252"/>
      <c r="Y135" s="252"/>
      <c r="Z135" s="252" t="s">
        <v>285</v>
      </c>
      <c r="AA135" s="252"/>
      <c r="AB135" s="252"/>
      <c r="AC135" s="252">
        <f t="shared" si="1"/>
        <v>0</v>
      </c>
      <c r="AD135" s="252"/>
      <c r="AE135" s="252"/>
      <c r="AF135" s="252">
        <v>0</v>
      </c>
      <c r="AG135" s="252"/>
      <c r="AH135" s="252">
        <v>0</v>
      </c>
      <c r="AI135" s="252"/>
      <c r="AJ135" s="252">
        <f t="shared" si="2"/>
        <v>9</v>
      </c>
      <c r="AK135" s="252"/>
      <c r="AL135" s="252"/>
      <c r="AM135" s="252">
        <v>5</v>
      </c>
      <c r="AN135" s="252"/>
      <c r="AO135" s="252">
        <v>4</v>
      </c>
      <c r="AP135" s="252"/>
      <c r="AQ135" s="252" t="s">
        <v>287</v>
      </c>
      <c r="AR135" s="252"/>
      <c r="AS135" s="252"/>
      <c r="AT135" s="252"/>
      <c r="AU135" s="252"/>
      <c r="AV135" s="252" t="s">
        <v>287</v>
      </c>
      <c r="AW135" s="252"/>
      <c r="AX135" s="252" t="s">
        <v>287</v>
      </c>
      <c r="AY135" s="252"/>
      <c r="AZ135" s="252"/>
      <c r="BA135" s="252" t="s">
        <v>188</v>
      </c>
      <c r="BB135" s="252"/>
      <c r="BC135" s="252"/>
      <c r="BD135" s="252" t="s">
        <v>188</v>
      </c>
      <c r="BE135" s="252"/>
      <c r="BF135" s="252"/>
      <c r="BG135" s="252" t="s">
        <v>288</v>
      </c>
      <c r="BH135" s="252"/>
      <c r="BI135" s="252"/>
    </row>
    <row r="136" spans="1:61" s="10" customFormat="1" ht="13.5" hidden="1" customHeight="1">
      <c r="A136" s="9" t="s">
        <v>252</v>
      </c>
      <c r="B136" s="276"/>
      <c r="C136" s="276"/>
      <c r="D136" s="276"/>
      <c r="E136" s="276">
        <f t="shared" si="0"/>
        <v>0</v>
      </c>
      <c r="F136" s="276"/>
      <c r="G136" s="276"/>
      <c r="H136" s="276"/>
      <c r="I136" s="276"/>
      <c r="J136" s="276"/>
      <c r="K136" s="276"/>
      <c r="L136" s="276"/>
      <c r="M136" s="276"/>
      <c r="N136" s="276"/>
      <c r="O136" s="276"/>
      <c r="P136" s="276"/>
      <c r="Q136" s="276"/>
      <c r="R136" s="276"/>
      <c r="S136" s="276"/>
      <c r="T136" s="252"/>
      <c r="U136" s="252"/>
      <c r="V136" s="252"/>
      <c r="W136" s="252"/>
      <c r="X136" s="252"/>
      <c r="Y136" s="252"/>
      <c r="Z136" s="252"/>
      <c r="AA136" s="252"/>
      <c r="AB136" s="252"/>
      <c r="AC136" s="252">
        <f t="shared" si="1"/>
        <v>0</v>
      </c>
      <c r="AD136" s="252"/>
      <c r="AE136" s="252"/>
      <c r="AF136" s="252"/>
      <c r="AG136" s="252"/>
      <c r="AH136" s="252"/>
      <c r="AI136" s="252"/>
      <c r="AJ136" s="252">
        <f t="shared" si="2"/>
        <v>0</v>
      </c>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2"/>
      <c r="BF136" s="252"/>
      <c r="BG136" s="252"/>
      <c r="BH136" s="252"/>
      <c r="BI136" s="252"/>
    </row>
    <row r="137" spans="1:61" s="10" customFormat="1" ht="13.5" hidden="1" customHeight="1">
      <c r="A137" s="9" t="s">
        <v>253</v>
      </c>
      <c r="B137" s="276"/>
      <c r="C137" s="276"/>
      <c r="D137" s="276"/>
      <c r="E137" s="276">
        <f t="shared" si="0"/>
        <v>0</v>
      </c>
      <c r="F137" s="276"/>
      <c r="G137" s="276"/>
      <c r="H137" s="276"/>
      <c r="I137" s="276"/>
      <c r="J137" s="276"/>
      <c r="K137" s="276"/>
      <c r="L137" s="276"/>
      <c r="M137" s="276"/>
      <c r="N137" s="276"/>
      <c r="O137" s="276"/>
      <c r="P137" s="276"/>
      <c r="Q137" s="276"/>
      <c r="R137" s="276"/>
      <c r="S137" s="276"/>
      <c r="T137" s="252"/>
      <c r="U137" s="252"/>
      <c r="V137" s="252"/>
      <c r="W137" s="252"/>
      <c r="X137" s="252"/>
      <c r="Y137" s="252"/>
      <c r="Z137" s="252"/>
      <c r="AA137" s="252"/>
      <c r="AB137" s="252"/>
      <c r="AC137" s="252">
        <f t="shared" si="1"/>
        <v>0</v>
      </c>
      <c r="AD137" s="252"/>
      <c r="AE137" s="252"/>
      <c r="AF137" s="252"/>
      <c r="AG137" s="252"/>
      <c r="AH137" s="252"/>
      <c r="AI137" s="252"/>
      <c r="AJ137" s="252">
        <f t="shared" si="2"/>
        <v>0</v>
      </c>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row>
    <row r="138" spans="1:61" s="10" customFormat="1" ht="13.5" hidden="1" customHeight="1">
      <c r="A138" s="9" t="s">
        <v>254</v>
      </c>
      <c r="B138" s="276"/>
      <c r="C138" s="276"/>
      <c r="D138" s="276"/>
      <c r="E138" s="276">
        <f t="shared" si="0"/>
        <v>0</v>
      </c>
      <c r="F138" s="276"/>
      <c r="G138" s="276"/>
      <c r="H138" s="276"/>
      <c r="I138" s="276"/>
      <c r="J138" s="276"/>
      <c r="K138" s="276"/>
      <c r="L138" s="276"/>
      <c r="M138" s="276"/>
      <c r="N138" s="276"/>
      <c r="O138" s="276"/>
      <c r="P138" s="276"/>
      <c r="Q138" s="276"/>
      <c r="R138" s="276"/>
      <c r="S138" s="276"/>
      <c r="T138" s="252"/>
      <c r="U138" s="252"/>
      <c r="V138" s="252"/>
      <c r="W138" s="252"/>
      <c r="X138" s="252"/>
      <c r="Y138" s="252"/>
      <c r="Z138" s="252"/>
      <c r="AA138" s="252"/>
      <c r="AB138" s="252"/>
      <c r="AC138" s="252">
        <f t="shared" si="1"/>
        <v>0</v>
      </c>
      <c r="AD138" s="252"/>
      <c r="AE138" s="252"/>
      <c r="AF138" s="252"/>
      <c r="AG138" s="252"/>
      <c r="AH138" s="252"/>
      <c r="AI138" s="252"/>
      <c r="AJ138" s="252">
        <f t="shared" si="2"/>
        <v>0</v>
      </c>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row>
    <row r="139" spans="1:61" s="10" customFormat="1" ht="13.5" hidden="1" customHeight="1">
      <c r="A139" s="9" t="s">
        <v>255</v>
      </c>
      <c r="B139" s="276"/>
      <c r="C139" s="276"/>
      <c r="D139" s="276"/>
      <c r="E139" s="276">
        <f t="shared" si="0"/>
        <v>0</v>
      </c>
      <c r="F139" s="276"/>
      <c r="G139" s="276"/>
      <c r="H139" s="276"/>
      <c r="I139" s="276"/>
      <c r="J139" s="276"/>
      <c r="K139" s="276"/>
      <c r="L139" s="276"/>
      <c r="M139" s="276"/>
      <c r="N139" s="276"/>
      <c r="O139" s="276"/>
      <c r="P139" s="276"/>
      <c r="Q139" s="276"/>
      <c r="R139" s="276"/>
      <c r="S139" s="276"/>
      <c r="T139" s="252"/>
      <c r="U139" s="252"/>
      <c r="V139" s="252"/>
      <c r="W139" s="252"/>
      <c r="X139" s="252"/>
      <c r="Y139" s="252"/>
      <c r="Z139" s="252"/>
      <c r="AA139" s="252"/>
      <c r="AB139" s="252"/>
      <c r="AC139" s="252">
        <f t="shared" si="1"/>
        <v>0</v>
      </c>
      <c r="AD139" s="252"/>
      <c r="AE139" s="252"/>
      <c r="AF139" s="252"/>
      <c r="AG139" s="252"/>
      <c r="AH139" s="252"/>
      <c r="AI139" s="252"/>
      <c r="AJ139" s="252">
        <f t="shared" si="2"/>
        <v>0</v>
      </c>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row>
    <row r="140" spans="1:61" s="10" customFormat="1" ht="13.5" hidden="1" customHeight="1">
      <c r="A140" s="9" t="s">
        <v>256</v>
      </c>
      <c r="B140" s="276"/>
      <c r="C140" s="276"/>
      <c r="D140" s="276"/>
      <c r="E140" s="276">
        <f t="shared" si="0"/>
        <v>0</v>
      </c>
      <c r="F140" s="276"/>
      <c r="G140" s="276"/>
      <c r="H140" s="276"/>
      <c r="I140" s="276"/>
      <c r="J140" s="276"/>
      <c r="K140" s="276"/>
      <c r="L140" s="276"/>
      <c r="M140" s="276"/>
      <c r="N140" s="276"/>
      <c r="O140" s="276"/>
      <c r="P140" s="276"/>
      <c r="Q140" s="276"/>
      <c r="R140" s="276"/>
      <c r="S140" s="276"/>
      <c r="T140" s="252"/>
      <c r="U140" s="252"/>
      <c r="V140" s="252"/>
      <c r="W140" s="252"/>
      <c r="X140" s="252"/>
      <c r="Y140" s="252"/>
      <c r="Z140" s="252"/>
      <c r="AA140" s="252"/>
      <c r="AB140" s="252"/>
      <c r="AC140" s="252">
        <f t="shared" si="1"/>
        <v>0</v>
      </c>
      <c r="AD140" s="252"/>
      <c r="AE140" s="252"/>
      <c r="AF140" s="252"/>
      <c r="AG140" s="252"/>
      <c r="AH140" s="252"/>
      <c r="AI140" s="252"/>
      <c r="AJ140" s="252">
        <f t="shared" si="2"/>
        <v>0</v>
      </c>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row>
    <row r="141" spans="1:61" s="10" customFormat="1" ht="13.5" hidden="1" customHeight="1">
      <c r="A141" s="9" t="s">
        <v>250</v>
      </c>
      <c r="B141" s="276"/>
      <c r="C141" s="276"/>
      <c r="D141" s="276"/>
      <c r="E141" s="276">
        <f t="shared" si="0"/>
        <v>0</v>
      </c>
      <c r="F141" s="276"/>
      <c r="G141" s="276"/>
      <c r="H141" s="276"/>
      <c r="I141" s="276"/>
      <c r="J141" s="276"/>
      <c r="K141" s="276"/>
      <c r="L141" s="276"/>
      <c r="M141" s="276"/>
      <c r="N141" s="276"/>
      <c r="O141" s="276"/>
      <c r="P141" s="276"/>
      <c r="Q141" s="276"/>
      <c r="R141" s="276"/>
      <c r="S141" s="276"/>
      <c r="T141" s="252"/>
      <c r="U141" s="252"/>
      <c r="V141" s="252"/>
      <c r="W141" s="252"/>
      <c r="X141" s="252"/>
      <c r="Y141" s="252"/>
      <c r="Z141" s="252"/>
      <c r="AA141" s="252"/>
      <c r="AB141" s="252"/>
      <c r="AC141" s="252">
        <f t="shared" si="1"/>
        <v>0</v>
      </c>
      <c r="AD141" s="252"/>
      <c r="AE141" s="252"/>
      <c r="AF141" s="252"/>
      <c r="AG141" s="252"/>
      <c r="AH141" s="252"/>
      <c r="AI141" s="252"/>
      <c r="AJ141" s="252">
        <f t="shared" si="2"/>
        <v>0</v>
      </c>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row>
    <row r="142" spans="1:61" s="10" customFormat="1" ht="13.5" hidden="1" customHeight="1">
      <c r="A142" s="9" t="s">
        <v>257</v>
      </c>
      <c r="B142" s="276"/>
      <c r="C142" s="276"/>
      <c r="D142" s="276"/>
      <c r="E142" s="276">
        <f t="shared" si="0"/>
        <v>0</v>
      </c>
      <c r="F142" s="276"/>
      <c r="G142" s="276"/>
      <c r="H142" s="276"/>
      <c r="I142" s="276"/>
      <c r="J142" s="276"/>
      <c r="K142" s="276"/>
      <c r="L142" s="276"/>
      <c r="M142" s="276"/>
      <c r="N142" s="276"/>
      <c r="O142" s="276"/>
      <c r="P142" s="276"/>
      <c r="Q142" s="276"/>
      <c r="R142" s="276"/>
      <c r="S142" s="276"/>
      <c r="T142" s="252"/>
      <c r="U142" s="252"/>
      <c r="V142" s="252"/>
      <c r="W142" s="252"/>
      <c r="X142" s="252"/>
      <c r="Y142" s="252"/>
      <c r="Z142" s="252"/>
      <c r="AA142" s="252"/>
      <c r="AB142" s="252"/>
      <c r="AC142" s="252">
        <f t="shared" si="1"/>
        <v>0</v>
      </c>
      <c r="AD142" s="252"/>
      <c r="AE142" s="252"/>
      <c r="AF142" s="252"/>
      <c r="AG142" s="252"/>
      <c r="AH142" s="252"/>
      <c r="AI142" s="252"/>
      <c r="AJ142" s="252">
        <f t="shared" si="2"/>
        <v>0</v>
      </c>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row>
    <row r="143" spans="1:61" s="10" customFormat="1" ht="12" customHeight="1">
      <c r="A143" s="70" t="s">
        <v>127</v>
      </c>
      <c r="B143" s="264">
        <f>SUM(B132:D142)</f>
        <v>123</v>
      </c>
      <c r="C143" s="264"/>
      <c r="D143" s="264"/>
      <c r="E143" s="264">
        <f>SUM(E132:G142)</f>
        <v>4528</v>
      </c>
      <c r="F143" s="264"/>
      <c r="G143" s="264"/>
      <c r="H143" s="264">
        <f>SUM(H132:J135)</f>
        <v>57</v>
      </c>
      <c r="I143" s="264"/>
      <c r="J143" s="264"/>
      <c r="K143" s="264">
        <f>SUM(K132:M135)</f>
        <v>2052</v>
      </c>
      <c r="L143" s="264"/>
      <c r="M143" s="264"/>
      <c r="N143" s="264">
        <f>SUM(N132:P135)</f>
        <v>66</v>
      </c>
      <c r="O143" s="264"/>
      <c r="P143" s="264"/>
      <c r="Q143" s="264">
        <f>SUM(Q132:S135)</f>
        <v>2476</v>
      </c>
      <c r="R143" s="264"/>
      <c r="S143" s="264"/>
      <c r="T143" s="264">
        <f>W143+Z143</f>
        <v>7</v>
      </c>
      <c r="U143" s="264"/>
      <c r="V143" s="264"/>
      <c r="W143" s="264">
        <v>2</v>
      </c>
      <c r="X143" s="264"/>
      <c r="Y143" s="264"/>
      <c r="Z143" s="264">
        <v>5</v>
      </c>
      <c r="AA143" s="264"/>
      <c r="AB143" s="264"/>
      <c r="AC143" s="277">
        <f t="shared" si="1"/>
        <v>6</v>
      </c>
      <c r="AD143" s="277"/>
      <c r="AE143" s="277"/>
      <c r="AF143" s="264">
        <f>SUM(AF132:AG142)</f>
        <v>4</v>
      </c>
      <c r="AG143" s="264"/>
      <c r="AH143" s="264">
        <f>SUM(AH132:AI142)</f>
        <v>2</v>
      </c>
      <c r="AI143" s="264"/>
      <c r="AJ143" s="252">
        <f t="shared" si="2"/>
        <v>19</v>
      </c>
      <c r="AK143" s="252"/>
      <c r="AL143" s="252"/>
      <c r="AM143" s="264">
        <f>SUM(AM132:AN142)</f>
        <v>5</v>
      </c>
      <c r="AN143" s="264"/>
      <c r="AO143" s="264">
        <f>SUM(AO132:AP142)</f>
        <v>14</v>
      </c>
      <c r="AP143" s="264"/>
      <c r="AQ143" s="264" t="s">
        <v>287</v>
      </c>
      <c r="AR143" s="264"/>
      <c r="AS143" s="264"/>
      <c r="AT143" s="264"/>
      <c r="AU143" s="264"/>
      <c r="AV143" s="264">
        <v>4</v>
      </c>
      <c r="AW143" s="264"/>
      <c r="AX143" s="264" t="s">
        <v>287</v>
      </c>
      <c r="AY143" s="264"/>
      <c r="AZ143" s="264"/>
      <c r="BA143" s="264" t="s">
        <v>188</v>
      </c>
      <c r="BB143" s="264"/>
      <c r="BC143" s="264"/>
      <c r="BD143" s="264" t="s">
        <v>284</v>
      </c>
      <c r="BE143" s="264"/>
      <c r="BF143" s="264"/>
      <c r="BG143" s="264" t="s">
        <v>289</v>
      </c>
      <c r="BH143" s="264"/>
      <c r="BI143" s="264"/>
    </row>
    <row r="144" spans="1:61" ht="3" customHeight="1">
      <c r="A144" s="278"/>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9"/>
      <c r="BG144" s="279"/>
      <c r="BH144" s="279"/>
      <c r="BI144" s="279"/>
    </row>
    <row r="145" spans="1:61" ht="13.5" hidden="1" customHeight="1">
      <c r="A145" s="280" t="s">
        <v>199</v>
      </c>
      <c r="B145" s="280" t="s">
        <v>290</v>
      </c>
      <c r="C145" s="280"/>
      <c r="D145" s="280"/>
      <c r="E145" s="280"/>
      <c r="F145" s="280"/>
      <c r="G145" s="280"/>
      <c r="H145" s="280"/>
      <c r="I145" s="280"/>
      <c r="J145" s="280"/>
      <c r="K145" s="280"/>
      <c r="L145" s="280"/>
      <c r="M145" s="280"/>
      <c r="N145" s="280"/>
      <c r="O145" s="280"/>
      <c r="P145" s="280"/>
      <c r="Q145" s="280"/>
      <c r="R145" s="280"/>
      <c r="S145" s="280"/>
      <c r="T145" s="280" t="s">
        <v>270</v>
      </c>
      <c r="U145" s="280"/>
      <c r="V145" s="280"/>
      <c r="W145" s="280"/>
      <c r="X145" s="280"/>
      <c r="Y145" s="280"/>
      <c r="Z145" s="280"/>
      <c r="AA145" s="280"/>
      <c r="AB145" s="280"/>
      <c r="AC145" s="280" t="s">
        <v>271</v>
      </c>
      <c r="AD145" s="280"/>
      <c r="AE145" s="280"/>
      <c r="AF145" s="280"/>
      <c r="AG145" s="280"/>
      <c r="AH145" s="280"/>
      <c r="AI145" s="280"/>
      <c r="AJ145" s="280"/>
      <c r="AK145" s="280"/>
      <c r="AL145" s="280"/>
      <c r="AM145" s="280"/>
      <c r="AN145" s="280"/>
      <c r="AO145" s="280"/>
      <c r="AP145" s="280"/>
      <c r="AQ145" s="280" t="s">
        <v>272</v>
      </c>
      <c r="AR145" s="280"/>
      <c r="AS145" s="280"/>
      <c r="AT145" s="280"/>
      <c r="AU145" s="280"/>
      <c r="AV145" s="280"/>
      <c r="AW145" s="280" t="s">
        <v>273</v>
      </c>
      <c r="AX145" s="280"/>
      <c r="AY145" s="280"/>
      <c r="AZ145" s="280" t="s">
        <v>127</v>
      </c>
      <c r="BA145" s="280"/>
      <c r="BB145" s="280"/>
      <c r="BC145" s="280" t="s">
        <v>274</v>
      </c>
      <c r="BD145" s="280"/>
      <c r="BE145" s="280"/>
      <c r="BF145" s="280"/>
      <c r="BG145" s="279" t="s">
        <v>275</v>
      </c>
      <c r="BH145" s="279"/>
      <c r="BI145" s="279"/>
    </row>
    <row r="146" spans="1:61" ht="13.5" hidden="1" customHeight="1">
      <c r="A146" s="280"/>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t="s">
        <v>55</v>
      </c>
      <c r="AD146" s="280"/>
      <c r="AE146" s="280"/>
      <c r="AF146" s="280"/>
      <c r="AG146" s="280"/>
      <c r="AH146" s="280"/>
      <c r="AI146" s="280"/>
      <c r="AJ146" s="280" t="s">
        <v>63</v>
      </c>
      <c r="AK146" s="280"/>
      <c r="AL146" s="280"/>
      <c r="AM146" s="280"/>
      <c r="AN146" s="280"/>
      <c r="AO146" s="280"/>
      <c r="AP146" s="280"/>
      <c r="AQ146" s="280" t="s">
        <v>276</v>
      </c>
      <c r="AR146" s="280"/>
      <c r="AS146" s="280"/>
      <c r="AT146" s="280" t="s">
        <v>277</v>
      </c>
      <c r="AU146" s="280"/>
      <c r="AV146" s="280"/>
      <c r="AW146" s="280"/>
      <c r="AX146" s="281"/>
      <c r="AY146" s="280"/>
      <c r="AZ146" s="280"/>
      <c r="BA146" s="281"/>
      <c r="BB146" s="280"/>
      <c r="BC146" s="280"/>
      <c r="BD146" s="281"/>
      <c r="BE146" s="281"/>
      <c r="BF146" s="280"/>
      <c r="BG146" s="279"/>
      <c r="BH146" s="281"/>
      <c r="BI146" s="279"/>
    </row>
    <row r="147" spans="1:61" ht="13.5" hidden="1" customHeight="1">
      <c r="A147" s="280"/>
      <c r="B147" s="280" t="s">
        <v>127</v>
      </c>
      <c r="C147" s="280"/>
      <c r="D147" s="280"/>
      <c r="E147" s="280"/>
      <c r="F147" s="280"/>
      <c r="G147" s="280"/>
      <c r="H147" s="280" t="s">
        <v>278</v>
      </c>
      <c r="I147" s="280"/>
      <c r="J147" s="280"/>
      <c r="K147" s="280"/>
      <c r="L147" s="280"/>
      <c r="M147" s="280"/>
      <c r="N147" s="280" t="s">
        <v>279</v>
      </c>
      <c r="O147" s="280"/>
      <c r="P147" s="280"/>
      <c r="Q147" s="280"/>
      <c r="R147" s="280"/>
      <c r="S147" s="280"/>
      <c r="T147" s="280" t="s">
        <v>127</v>
      </c>
      <c r="U147" s="280"/>
      <c r="V147" s="280"/>
      <c r="W147" s="280" t="s">
        <v>278</v>
      </c>
      <c r="X147" s="280"/>
      <c r="Y147" s="280"/>
      <c r="Z147" s="280" t="s">
        <v>279</v>
      </c>
      <c r="AA147" s="280"/>
      <c r="AB147" s="280"/>
      <c r="AC147" s="280" t="s">
        <v>127</v>
      </c>
      <c r="AD147" s="280"/>
      <c r="AE147" s="280"/>
      <c r="AF147" s="280" t="s">
        <v>278</v>
      </c>
      <c r="AG147" s="280"/>
      <c r="AH147" s="280" t="s">
        <v>279</v>
      </c>
      <c r="AI147" s="280"/>
      <c r="AJ147" s="280" t="s">
        <v>127</v>
      </c>
      <c r="AK147" s="280"/>
      <c r="AL147" s="280"/>
      <c r="AM147" s="280" t="s">
        <v>278</v>
      </c>
      <c r="AN147" s="280"/>
      <c r="AO147" s="280" t="s">
        <v>279</v>
      </c>
      <c r="AP147" s="280"/>
      <c r="AQ147" s="280"/>
      <c r="AR147" s="280"/>
      <c r="AS147" s="280"/>
      <c r="AT147" s="280"/>
      <c r="AU147" s="280"/>
      <c r="AV147" s="280"/>
      <c r="AW147" s="280"/>
      <c r="AX147" s="280"/>
      <c r="AY147" s="280"/>
      <c r="AZ147" s="280"/>
      <c r="BA147" s="280"/>
      <c r="BB147" s="280"/>
      <c r="BC147" s="280"/>
      <c r="BD147" s="281"/>
      <c r="BE147" s="281"/>
      <c r="BF147" s="280"/>
      <c r="BG147" s="279"/>
      <c r="BH147" s="281"/>
      <c r="BI147" s="279"/>
    </row>
    <row r="148" spans="1:61" ht="13.5" hidden="1" customHeight="1">
      <c r="A148" s="280"/>
      <c r="B148" s="282" t="s">
        <v>280</v>
      </c>
      <c r="C148" s="282"/>
      <c r="D148" s="282"/>
      <c r="E148" s="282" t="s">
        <v>281</v>
      </c>
      <c r="F148" s="282"/>
      <c r="G148" s="282"/>
      <c r="H148" s="282" t="s">
        <v>280</v>
      </c>
      <c r="I148" s="282"/>
      <c r="J148" s="282"/>
      <c r="K148" s="282" t="s">
        <v>281</v>
      </c>
      <c r="L148" s="282"/>
      <c r="M148" s="282"/>
      <c r="N148" s="282" t="s">
        <v>280</v>
      </c>
      <c r="O148" s="282"/>
      <c r="P148" s="282"/>
      <c r="Q148" s="282" t="s">
        <v>281</v>
      </c>
      <c r="R148" s="282"/>
      <c r="S148" s="282"/>
      <c r="T148" s="282" t="s">
        <v>280</v>
      </c>
      <c r="U148" s="282"/>
      <c r="V148" s="282"/>
      <c r="W148" s="282" t="s">
        <v>280</v>
      </c>
      <c r="X148" s="282"/>
      <c r="Y148" s="282"/>
      <c r="Z148" s="282" t="s">
        <v>280</v>
      </c>
      <c r="AA148" s="282"/>
      <c r="AB148" s="282"/>
      <c r="AC148" s="282" t="s">
        <v>280</v>
      </c>
      <c r="AD148" s="282"/>
      <c r="AE148" s="282"/>
      <c r="AF148" s="282" t="s">
        <v>280</v>
      </c>
      <c r="AG148" s="282"/>
      <c r="AH148" s="282" t="s">
        <v>280</v>
      </c>
      <c r="AI148" s="282"/>
      <c r="AJ148" s="282" t="s">
        <v>280</v>
      </c>
      <c r="AK148" s="282"/>
      <c r="AL148" s="282"/>
      <c r="AM148" s="282" t="s">
        <v>280</v>
      </c>
      <c r="AN148" s="282"/>
      <c r="AO148" s="282" t="s">
        <v>280</v>
      </c>
      <c r="AP148" s="282"/>
      <c r="AQ148" s="282" t="s">
        <v>280</v>
      </c>
      <c r="AR148" s="282"/>
      <c r="AS148" s="282"/>
      <c r="AT148" s="282" t="s">
        <v>280</v>
      </c>
      <c r="AU148" s="282"/>
      <c r="AV148" s="282"/>
      <c r="AW148" s="282" t="s">
        <v>280</v>
      </c>
      <c r="AX148" s="282"/>
      <c r="AY148" s="282"/>
      <c r="AZ148" s="282" t="s">
        <v>280</v>
      </c>
      <c r="BA148" s="282"/>
      <c r="BB148" s="282"/>
      <c r="BC148" s="280"/>
      <c r="BD148" s="280"/>
      <c r="BE148" s="280"/>
      <c r="BF148" s="280"/>
      <c r="BG148" s="279"/>
      <c r="BH148" s="279"/>
      <c r="BI148" s="279"/>
    </row>
    <row r="149" spans="1:61" ht="13.5" hidden="1" customHeight="1">
      <c r="A149" s="3" t="s">
        <v>244</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4"/>
      <c r="BD149" s="284"/>
      <c r="BE149" s="284"/>
      <c r="BF149" s="284"/>
      <c r="BG149" s="284"/>
      <c r="BH149" s="284"/>
      <c r="BI149" s="284"/>
    </row>
    <row r="150" spans="1:61" ht="13.5" hidden="1" customHeight="1">
      <c r="A150" s="3" t="s">
        <v>247</v>
      </c>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4"/>
      <c r="BD150" s="284"/>
      <c r="BE150" s="284"/>
      <c r="BF150" s="284"/>
      <c r="BG150" s="284"/>
      <c r="BH150" s="284"/>
      <c r="BI150" s="284"/>
    </row>
    <row r="151" spans="1:61" ht="13.5" hidden="1" customHeight="1">
      <c r="A151" s="3" t="s">
        <v>248</v>
      </c>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4"/>
      <c r="BD151" s="284"/>
      <c r="BE151" s="284"/>
      <c r="BF151" s="284"/>
      <c r="BG151" s="284"/>
      <c r="BH151" s="284"/>
      <c r="BI151" s="284"/>
    </row>
    <row r="152" spans="1:61" ht="13.5" hidden="1" customHeight="1">
      <c r="A152" s="3" t="s">
        <v>249</v>
      </c>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4"/>
      <c r="AG152" s="284"/>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4"/>
      <c r="BD152" s="284"/>
      <c r="BE152" s="284"/>
      <c r="BF152" s="284"/>
      <c r="BG152" s="284"/>
      <c r="BH152" s="284"/>
      <c r="BI152" s="284"/>
    </row>
    <row r="153" spans="1:61" ht="13.5" hidden="1" customHeight="1">
      <c r="A153" s="3" t="s">
        <v>252</v>
      </c>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4"/>
      <c r="BD153" s="284"/>
      <c r="BE153" s="284"/>
      <c r="BF153" s="284"/>
      <c r="BG153" s="284"/>
      <c r="BH153" s="284"/>
      <c r="BI153" s="284"/>
    </row>
    <row r="154" spans="1:61" ht="13.5" hidden="1" customHeight="1">
      <c r="A154" s="3" t="s">
        <v>253</v>
      </c>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4"/>
      <c r="BD154" s="284"/>
      <c r="BE154" s="284"/>
      <c r="BF154" s="284"/>
      <c r="BG154" s="284"/>
      <c r="BH154" s="284"/>
      <c r="BI154" s="284"/>
    </row>
    <row r="155" spans="1:61" ht="13.5" hidden="1" customHeight="1">
      <c r="A155" s="3" t="s">
        <v>254</v>
      </c>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4"/>
      <c r="BD155" s="284"/>
      <c r="BE155" s="284"/>
      <c r="BF155" s="284"/>
      <c r="BG155" s="284"/>
      <c r="BH155" s="284"/>
      <c r="BI155" s="284"/>
    </row>
    <row r="156" spans="1:61" ht="13.5" hidden="1" customHeight="1">
      <c r="A156" s="3" t="s">
        <v>255</v>
      </c>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4"/>
      <c r="BD156" s="284"/>
      <c r="BE156" s="284"/>
      <c r="BF156" s="284"/>
      <c r="BG156" s="284"/>
      <c r="BH156" s="284"/>
      <c r="BI156" s="284"/>
    </row>
    <row r="157" spans="1:61" ht="13.5" hidden="1" customHeight="1">
      <c r="A157" s="3" t="s">
        <v>256</v>
      </c>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4"/>
      <c r="BD157" s="284"/>
      <c r="BE157" s="284"/>
      <c r="BF157" s="284"/>
      <c r="BG157" s="284"/>
      <c r="BH157" s="284"/>
      <c r="BI157" s="284"/>
    </row>
    <row r="158" spans="1:61" ht="13.5" hidden="1" customHeight="1">
      <c r="A158" s="3" t="s">
        <v>250</v>
      </c>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4"/>
      <c r="BD158" s="284"/>
      <c r="BE158" s="284"/>
      <c r="BF158" s="284"/>
      <c r="BG158" s="284"/>
      <c r="BH158" s="284"/>
      <c r="BI158" s="284"/>
    </row>
    <row r="159" spans="1:61" ht="13.5" hidden="1" customHeight="1">
      <c r="A159" s="3" t="s">
        <v>257</v>
      </c>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4"/>
      <c r="BD159" s="284"/>
      <c r="BE159" s="284"/>
      <c r="BF159" s="284"/>
      <c r="BG159" s="284"/>
      <c r="BH159" s="284"/>
      <c r="BI159" s="284"/>
    </row>
    <row r="160" spans="1:61" ht="13.5" hidden="1" customHeight="1">
      <c r="A160" s="6" t="s">
        <v>127</v>
      </c>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4"/>
      <c r="AP160" s="284"/>
      <c r="AQ160" s="283"/>
      <c r="AR160" s="283"/>
      <c r="AS160" s="283"/>
      <c r="AT160" s="283"/>
      <c r="AU160" s="283"/>
      <c r="AV160" s="283"/>
      <c r="AW160" s="283"/>
      <c r="AX160" s="283"/>
      <c r="AY160" s="283"/>
      <c r="AZ160" s="283"/>
      <c r="BA160" s="283"/>
      <c r="BB160" s="283"/>
      <c r="BC160" s="284"/>
      <c r="BD160" s="284"/>
      <c r="BE160" s="284"/>
      <c r="BF160" s="284"/>
      <c r="BG160" s="284"/>
      <c r="BH160" s="284"/>
      <c r="BI160" s="284"/>
    </row>
    <row r="161" spans="1:59" ht="13.5" hidden="1" customHeight="1"/>
    <row r="162" spans="1:59" ht="13.5" hidden="1" customHeight="1">
      <c r="A162" s="279" t="s">
        <v>199</v>
      </c>
      <c r="B162" s="280" t="s">
        <v>291</v>
      </c>
      <c r="C162" s="280"/>
      <c r="D162" s="280"/>
      <c r="E162" s="280"/>
      <c r="F162" s="280"/>
      <c r="G162" s="280"/>
      <c r="H162" s="280"/>
      <c r="I162" s="280"/>
      <c r="J162" s="280"/>
      <c r="K162" s="280"/>
      <c r="L162" s="280"/>
      <c r="M162" s="280"/>
      <c r="N162" s="280"/>
      <c r="O162" s="280"/>
      <c r="P162" s="280"/>
      <c r="Q162" s="280"/>
      <c r="R162" s="280"/>
      <c r="S162" s="280"/>
      <c r="T162" s="280" t="s">
        <v>270</v>
      </c>
      <c r="U162" s="280"/>
      <c r="V162" s="280"/>
      <c r="W162" s="280"/>
      <c r="X162" s="280"/>
      <c r="Y162" s="280"/>
      <c r="Z162" s="280"/>
      <c r="AA162" s="280"/>
      <c r="AB162" s="280"/>
      <c r="AC162" s="280" t="s">
        <v>271</v>
      </c>
      <c r="AD162" s="280"/>
      <c r="AE162" s="280"/>
      <c r="AF162" s="280"/>
      <c r="AG162" s="280"/>
      <c r="AH162" s="280"/>
      <c r="AI162" s="280"/>
      <c r="AJ162" s="280"/>
      <c r="AK162" s="280"/>
      <c r="AL162" s="280"/>
      <c r="AM162" s="280"/>
      <c r="AN162" s="280"/>
      <c r="AO162" s="280"/>
      <c r="AP162" s="280"/>
      <c r="AQ162" s="279" t="s">
        <v>272</v>
      </c>
      <c r="AR162" s="279"/>
      <c r="AS162" s="279"/>
      <c r="AT162" s="279" t="s">
        <v>273</v>
      </c>
      <c r="AU162" s="279"/>
      <c r="AV162" s="279"/>
      <c r="AW162" s="280" t="s">
        <v>127</v>
      </c>
      <c r="AX162" s="280"/>
      <c r="AY162" s="280"/>
      <c r="AZ162" s="280" t="s">
        <v>274</v>
      </c>
      <c r="BA162" s="280"/>
      <c r="BB162" s="280"/>
      <c r="BC162" s="280"/>
      <c r="BD162" s="279" t="s">
        <v>275</v>
      </c>
      <c r="BE162" s="279"/>
      <c r="BF162" s="279"/>
    </row>
    <row r="163" spans="1:59" ht="13.5" hidden="1" customHeight="1">
      <c r="A163" s="279"/>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t="s">
        <v>292</v>
      </c>
      <c r="AD163" s="280"/>
      <c r="AE163" s="280"/>
      <c r="AF163" s="280"/>
      <c r="AG163" s="280"/>
      <c r="AH163" s="280"/>
      <c r="AI163" s="280"/>
      <c r="AJ163" s="280" t="s">
        <v>293</v>
      </c>
      <c r="AK163" s="280"/>
      <c r="AL163" s="280"/>
      <c r="AM163" s="280"/>
      <c r="AN163" s="280"/>
      <c r="AO163" s="280"/>
      <c r="AP163" s="280"/>
      <c r="AQ163" s="280" t="s">
        <v>277</v>
      </c>
      <c r="AR163" s="280"/>
      <c r="AS163" s="280"/>
      <c r="AT163" s="279"/>
      <c r="AU163" s="281"/>
      <c r="AV163" s="279"/>
      <c r="AW163" s="280"/>
      <c r="AX163" s="281"/>
      <c r="AY163" s="280"/>
      <c r="AZ163" s="280"/>
      <c r="BA163" s="281"/>
      <c r="BB163" s="281"/>
      <c r="BC163" s="280"/>
      <c r="BD163" s="279"/>
      <c r="BE163" s="281"/>
      <c r="BF163" s="279"/>
    </row>
    <row r="164" spans="1:59" ht="13.5" hidden="1" customHeight="1">
      <c r="A164" s="279"/>
      <c r="B164" s="280" t="s">
        <v>127</v>
      </c>
      <c r="C164" s="280"/>
      <c r="D164" s="280"/>
      <c r="E164" s="280"/>
      <c r="F164" s="280"/>
      <c r="G164" s="280"/>
      <c r="H164" s="280" t="s">
        <v>278</v>
      </c>
      <c r="I164" s="280"/>
      <c r="J164" s="280"/>
      <c r="K164" s="280"/>
      <c r="L164" s="280"/>
      <c r="M164" s="280"/>
      <c r="N164" s="280" t="s">
        <v>279</v>
      </c>
      <c r="O164" s="280"/>
      <c r="P164" s="280"/>
      <c r="Q164" s="280"/>
      <c r="R164" s="280"/>
      <c r="S164" s="280"/>
      <c r="T164" s="280" t="s">
        <v>127</v>
      </c>
      <c r="U164" s="280"/>
      <c r="V164" s="280"/>
      <c r="W164" s="280" t="s">
        <v>278</v>
      </c>
      <c r="X164" s="280"/>
      <c r="Y164" s="280"/>
      <c r="Z164" s="280" t="s">
        <v>279</v>
      </c>
      <c r="AA164" s="280"/>
      <c r="AB164" s="280"/>
      <c r="AC164" s="280" t="s">
        <v>127</v>
      </c>
      <c r="AD164" s="280"/>
      <c r="AE164" s="280"/>
      <c r="AF164" s="280" t="s">
        <v>278</v>
      </c>
      <c r="AG164" s="280"/>
      <c r="AH164" s="280" t="s">
        <v>279</v>
      </c>
      <c r="AI164" s="280"/>
      <c r="AJ164" s="280" t="s">
        <v>127</v>
      </c>
      <c r="AK164" s="280"/>
      <c r="AL164" s="280"/>
      <c r="AM164" s="280" t="s">
        <v>278</v>
      </c>
      <c r="AN164" s="280"/>
      <c r="AO164" s="280" t="s">
        <v>279</v>
      </c>
      <c r="AP164" s="280"/>
      <c r="AQ164" s="280"/>
      <c r="AR164" s="280"/>
      <c r="AS164" s="280"/>
      <c r="AT164" s="279"/>
      <c r="AU164" s="279"/>
      <c r="AV164" s="279"/>
      <c r="AW164" s="280"/>
      <c r="AX164" s="280"/>
      <c r="AY164" s="280"/>
      <c r="AZ164" s="280"/>
      <c r="BA164" s="281"/>
      <c r="BB164" s="281"/>
      <c r="BC164" s="280"/>
      <c r="BD164" s="279"/>
      <c r="BE164" s="281"/>
      <c r="BF164" s="279"/>
    </row>
    <row r="165" spans="1:59" ht="13.5" hidden="1" customHeight="1">
      <c r="A165" s="279"/>
      <c r="B165" s="285" t="s">
        <v>280</v>
      </c>
      <c r="C165" s="285"/>
      <c r="D165" s="285"/>
      <c r="E165" s="286" t="s">
        <v>294</v>
      </c>
      <c r="F165" s="286"/>
      <c r="G165" s="286"/>
      <c r="H165" s="285" t="s">
        <v>280</v>
      </c>
      <c r="I165" s="285"/>
      <c r="J165" s="285"/>
      <c r="K165" s="286" t="s">
        <v>294</v>
      </c>
      <c r="L165" s="286"/>
      <c r="M165" s="286"/>
      <c r="N165" s="285" t="s">
        <v>280</v>
      </c>
      <c r="O165" s="285"/>
      <c r="P165" s="285"/>
      <c r="Q165" s="286" t="s">
        <v>294</v>
      </c>
      <c r="R165" s="286"/>
      <c r="S165" s="286"/>
      <c r="T165" s="285" t="s">
        <v>280</v>
      </c>
      <c r="U165" s="285"/>
      <c r="V165" s="285"/>
      <c r="W165" s="285" t="s">
        <v>280</v>
      </c>
      <c r="X165" s="285"/>
      <c r="Y165" s="285"/>
      <c r="Z165" s="285" t="s">
        <v>280</v>
      </c>
      <c r="AA165" s="285"/>
      <c r="AB165" s="285"/>
      <c r="AC165" s="285" t="s">
        <v>280</v>
      </c>
      <c r="AD165" s="285"/>
      <c r="AE165" s="285"/>
      <c r="AF165" s="285" t="s">
        <v>280</v>
      </c>
      <c r="AG165" s="285"/>
      <c r="AH165" s="285" t="s">
        <v>280</v>
      </c>
      <c r="AI165" s="285"/>
      <c r="AJ165" s="285" t="s">
        <v>280</v>
      </c>
      <c r="AK165" s="285"/>
      <c r="AL165" s="285"/>
      <c r="AM165" s="285" t="s">
        <v>280</v>
      </c>
      <c r="AN165" s="285"/>
      <c r="AO165" s="285" t="s">
        <v>280</v>
      </c>
      <c r="AP165" s="285"/>
      <c r="AQ165" s="285" t="s">
        <v>280</v>
      </c>
      <c r="AR165" s="285"/>
      <c r="AS165" s="285"/>
      <c r="AT165" s="285" t="s">
        <v>280</v>
      </c>
      <c r="AU165" s="285"/>
      <c r="AV165" s="285"/>
      <c r="AW165" s="285" t="s">
        <v>280</v>
      </c>
      <c r="AX165" s="285"/>
      <c r="AY165" s="285"/>
      <c r="AZ165" s="280"/>
      <c r="BA165" s="280"/>
      <c r="BB165" s="280"/>
      <c r="BC165" s="280"/>
      <c r="BD165" s="279"/>
      <c r="BE165" s="279"/>
      <c r="BF165" s="279"/>
    </row>
    <row r="166" spans="1:59" ht="13.5" hidden="1" customHeight="1">
      <c r="A166" s="5" t="s">
        <v>244</v>
      </c>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row>
    <row r="167" spans="1:59" ht="13.5" hidden="1" customHeight="1">
      <c r="A167" s="5" t="s">
        <v>247</v>
      </c>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row>
    <row r="168" spans="1:59" ht="13.5" hidden="1" customHeight="1">
      <c r="A168" s="5" t="s">
        <v>248</v>
      </c>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row>
    <row r="169" spans="1:59" ht="13.5" hidden="1" customHeight="1">
      <c r="A169" s="5" t="s">
        <v>249</v>
      </c>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row>
    <row r="170" spans="1:59" ht="13.5" hidden="1" customHeight="1">
      <c r="A170" s="5" t="s">
        <v>252</v>
      </c>
      <c r="B170" s="284"/>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row>
    <row r="171" spans="1:59" ht="13.5" hidden="1" customHeight="1">
      <c r="A171" s="4" t="s">
        <v>127</v>
      </c>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4"/>
      <c r="AX171" s="284"/>
      <c r="AY171" s="284"/>
      <c r="AZ171" s="284"/>
      <c r="BA171" s="284"/>
      <c r="BB171" s="284"/>
      <c r="BC171" s="284"/>
      <c r="BD171" s="284"/>
      <c r="BE171" s="284"/>
      <c r="BF171" s="284"/>
    </row>
    <row r="172" spans="1:59" ht="13.5" hidden="1" customHeight="1"/>
    <row r="173" spans="1:59" ht="13.5" hidden="1" customHeight="1">
      <c r="A173" s="279" t="s">
        <v>199</v>
      </c>
      <c r="B173" s="280" t="s">
        <v>295</v>
      </c>
      <c r="C173" s="280"/>
      <c r="D173" s="280"/>
      <c r="E173" s="280"/>
      <c r="F173" s="280"/>
      <c r="G173" s="280"/>
      <c r="H173" s="280"/>
      <c r="I173" s="280"/>
      <c r="J173" s="280"/>
      <c r="K173" s="280"/>
      <c r="L173" s="280"/>
      <c r="M173" s="280"/>
      <c r="N173" s="280"/>
      <c r="O173" s="280"/>
      <c r="P173" s="280"/>
      <c r="Q173" s="280"/>
      <c r="R173" s="280"/>
      <c r="S173" s="280"/>
      <c r="T173" s="280" t="s">
        <v>270</v>
      </c>
      <c r="U173" s="280"/>
      <c r="V173" s="280"/>
      <c r="W173" s="280"/>
      <c r="X173" s="280"/>
      <c r="Y173" s="280"/>
      <c r="Z173" s="280"/>
      <c r="AA173" s="280"/>
      <c r="AB173" s="280"/>
      <c r="AC173" s="280" t="s">
        <v>271</v>
      </c>
      <c r="AD173" s="280"/>
      <c r="AE173" s="280"/>
      <c r="AF173" s="280"/>
      <c r="AG173" s="280"/>
      <c r="AH173" s="280"/>
      <c r="AI173" s="280"/>
      <c r="AJ173" s="279" t="s">
        <v>272</v>
      </c>
      <c r="AK173" s="279"/>
      <c r="AL173" s="279"/>
      <c r="AM173" s="279" t="s">
        <v>273</v>
      </c>
      <c r="AN173" s="279"/>
      <c r="AO173" s="279"/>
      <c r="AP173" s="280" t="s">
        <v>127</v>
      </c>
      <c r="AQ173" s="280"/>
      <c r="AR173" s="280"/>
      <c r="AS173" s="280" t="s">
        <v>274</v>
      </c>
      <c r="AT173" s="280"/>
      <c r="AU173" s="280"/>
      <c r="AV173" s="280"/>
      <c r="AW173" s="279" t="s">
        <v>275</v>
      </c>
      <c r="AX173" s="279"/>
      <c r="AY173" s="279"/>
      <c r="AZ173" s="7"/>
      <c r="BA173" s="2"/>
      <c r="BB173" s="2"/>
      <c r="BC173" s="8"/>
      <c r="BD173" s="8"/>
      <c r="BE173" s="2"/>
      <c r="BF173" s="8"/>
      <c r="BG173" s="2"/>
    </row>
    <row r="174" spans="1:59" ht="13.5" hidden="1" customHeight="1">
      <c r="A174" s="279"/>
      <c r="B174" s="280"/>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t="s">
        <v>293</v>
      </c>
      <c r="AD174" s="280"/>
      <c r="AE174" s="280"/>
      <c r="AF174" s="280"/>
      <c r="AG174" s="280"/>
      <c r="AH174" s="280"/>
      <c r="AI174" s="280"/>
      <c r="AJ174" s="280" t="s">
        <v>277</v>
      </c>
      <c r="AK174" s="280"/>
      <c r="AL174" s="280"/>
      <c r="AM174" s="279"/>
      <c r="AN174" s="281"/>
      <c r="AO174" s="279"/>
      <c r="AP174" s="280"/>
      <c r="AQ174" s="281"/>
      <c r="AR174" s="280"/>
      <c r="AS174" s="280"/>
      <c r="AT174" s="281"/>
      <c r="AU174" s="281"/>
      <c r="AV174" s="280"/>
      <c r="AW174" s="279"/>
      <c r="AX174" s="281"/>
      <c r="AY174" s="279"/>
      <c r="AZ174" s="8"/>
      <c r="BA174" s="2"/>
      <c r="BB174" s="2"/>
      <c r="BC174" s="8"/>
      <c r="BD174" s="2"/>
      <c r="BE174" s="2"/>
      <c r="BF174" s="8"/>
      <c r="BG174" s="2"/>
    </row>
    <row r="175" spans="1:59" ht="13.5" hidden="1" customHeight="1">
      <c r="A175" s="279"/>
      <c r="B175" s="280" t="s">
        <v>127</v>
      </c>
      <c r="C175" s="280"/>
      <c r="D175" s="280"/>
      <c r="E175" s="280"/>
      <c r="F175" s="280"/>
      <c r="G175" s="280"/>
      <c r="H175" s="280" t="s">
        <v>278</v>
      </c>
      <c r="I175" s="280"/>
      <c r="J175" s="280"/>
      <c r="K175" s="280"/>
      <c r="L175" s="280"/>
      <c r="M175" s="280"/>
      <c r="N175" s="280" t="s">
        <v>279</v>
      </c>
      <c r="O175" s="280"/>
      <c r="P175" s="280"/>
      <c r="Q175" s="280"/>
      <c r="R175" s="280"/>
      <c r="S175" s="280"/>
      <c r="T175" s="280" t="s">
        <v>127</v>
      </c>
      <c r="U175" s="280"/>
      <c r="V175" s="280"/>
      <c r="W175" s="280" t="s">
        <v>278</v>
      </c>
      <c r="X175" s="280"/>
      <c r="Y175" s="280"/>
      <c r="Z175" s="280" t="s">
        <v>279</v>
      </c>
      <c r="AA175" s="280"/>
      <c r="AB175" s="280"/>
      <c r="AC175" s="280" t="s">
        <v>127</v>
      </c>
      <c r="AD175" s="280"/>
      <c r="AE175" s="280"/>
      <c r="AF175" s="280" t="s">
        <v>278</v>
      </c>
      <c r="AG175" s="280"/>
      <c r="AH175" s="280" t="s">
        <v>279</v>
      </c>
      <c r="AI175" s="280"/>
      <c r="AJ175" s="280"/>
      <c r="AK175" s="280"/>
      <c r="AL175" s="280"/>
      <c r="AM175" s="279"/>
      <c r="AN175" s="279"/>
      <c r="AO175" s="279"/>
      <c r="AP175" s="280"/>
      <c r="AQ175" s="280"/>
      <c r="AR175" s="280"/>
      <c r="AS175" s="280"/>
      <c r="AT175" s="281"/>
      <c r="AU175" s="281"/>
      <c r="AV175" s="280"/>
      <c r="AW175" s="279"/>
      <c r="AX175" s="281"/>
      <c r="AY175" s="279"/>
      <c r="AZ175" s="8"/>
      <c r="BA175" s="2"/>
      <c r="BB175" s="2"/>
      <c r="BC175" s="8"/>
      <c r="BD175" s="2"/>
      <c r="BE175" s="2"/>
      <c r="BF175" s="8"/>
      <c r="BG175" s="2"/>
    </row>
    <row r="176" spans="1:59" ht="13.5" hidden="1" customHeight="1">
      <c r="A176" s="279"/>
      <c r="B176" s="285" t="s">
        <v>280</v>
      </c>
      <c r="C176" s="285"/>
      <c r="D176" s="285"/>
      <c r="E176" s="286" t="s">
        <v>294</v>
      </c>
      <c r="F176" s="286"/>
      <c r="G176" s="286"/>
      <c r="H176" s="285" t="s">
        <v>280</v>
      </c>
      <c r="I176" s="285"/>
      <c r="J176" s="285"/>
      <c r="K176" s="286" t="s">
        <v>294</v>
      </c>
      <c r="L176" s="286"/>
      <c r="M176" s="286"/>
      <c r="N176" s="285" t="s">
        <v>280</v>
      </c>
      <c r="O176" s="285"/>
      <c r="P176" s="285"/>
      <c r="Q176" s="286" t="s">
        <v>294</v>
      </c>
      <c r="R176" s="286"/>
      <c r="S176" s="286"/>
      <c r="T176" s="285" t="s">
        <v>280</v>
      </c>
      <c r="U176" s="285"/>
      <c r="V176" s="285"/>
      <c r="W176" s="285" t="s">
        <v>280</v>
      </c>
      <c r="X176" s="285"/>
      <c r="Y176" s="285"/>
      <c r="Z176" s="285" t="s">
        <v>280</v>
      </c>
      <c r="AA176" s="285"/>
      <c r="AB176" s="285"/>
      <c r="AC176" s="285" t="s">
        <v>280</v>
      </c>
      <c r="AD176" s="285"/>
      <c r="AE176" s="285"/>
      <c r="AF176" s="285" t="s">
        <v>280</v>
      </c>
      <c r="AG176" s="285"/>
      <c r="AH176" s="285" t="s">
        <v>280</v>
      </c>
      <c r="AI176" s="285"/>
      <c r="AJ176" s="285" t="s">
        <v>280</v>
      </c>
      <c r="AK176" s="285"/>
      <c r="AL176" s="285"/>
      <c r="AM176" s="285" t="s">
        <v>280</v>
      </c>
      <c r="AN176" s="285"/>
      <c r="AO176" s="285"/>
      <c r="AP176" s="285" t="s">
        <v>280</v>
      </c>
      <c r="AQ176" s="285"/>
      <c r="AR176" s="285"/>
      <c r="AS176" s="280"/>
      <c r="AT176" s="280"/>
      <c r="AU176" s="280"/>
      <c r="AV176" s="280"/>
      <c r="AW176" s="279"/>
      <c r="AX176" s="279"/>
      <c r="AY176" s="279"/>
      <c r="AZ176" s="8"/>
      <c r="BA176" s="2"/>
      <c r="BB176" s="2"/>
      <c r="BC176" s="8"/>
      <c r="BD176" s="2"/>
      <c r="BE176" s="2"/>
      <c r="BF176" s="8"/>
      <c r="BG176" s="2"/>
    </row>
    <row r="177" spans="1:59" ht="13.5" hidden="1" customHeight="1">
      <c r="A177" s="5" t="s">
        <v>244</v>
      </c>
      <c r="B177" s="284"/>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8"/>
      <c r="BA177" s="2"/>
      <c r="BB177" s="2"/>
      <c r="BC177" s="8"/>
      <c r="BD177" s="8"/>
      <c r="BE177" s="2"/>
      <c r="BF177" s="8"/>
      <c r="BG177" s="2"/>
    </row>
    <row r="178" spans="1:59" ht="13.5" hidden="1" customHeight="1">
      <c r="A178" s="5" t="s">
        <v>247</v>
      </c>
      <c r="B178" s="284"/>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8"/>
      <c r="BA178" s="2"/>
      <c r="BB178" s="2"/>
      <c r="BC178" s="8"/>
      <c r="BD178" s="8"/>
      <c r="BE178" s="2"/>
      <c r="BF178" s="8"/>
      <c r="BG178" s="2"/>
    </row>
    <row r="179" spans="1:59" ht="13.5" hidden="1" customHeight="1">
      <c r="A179" s="5" t="s">
        <v>248</v>
      </c>
      <c r="B179" s="284"/>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8"/>
      <c r="BA179" s="2"/>
      <c r="BB179" s="2"/>
      <c r="BC179" s="8"/>
      <c r="BD179" s="8"/>
      <c r="BE179" s="2"/>
      <c r="BF179" s="8"/>
      <c r="BG179" s="2"/>
    </row>
    <row r="180" spans="1:59" ht="13.5" hidden="1" customHeight="1">
      <c r="A180" s="5" t="s">
        <v>249</v>
      </c>
      <c r="B180" s="284"/>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8"/>
      <c r="BA180" s="2"/>
      <c r="BB180" s="2"/>
      <c r="BC180" s="8"/>
      <c r="BD180" s="8"/>
      <c r="BE180" s="2"/>
      <c r="BF180" s="8"/>
      <c r="BG180" s="2"/>
    </row>
    <row r="181" spans="1:59" ht="13.5" hidden="1" customHeight="1">
      <c r="A181" s="5" t="s">
        <v>252</v>
      </c>
      <c r="B181" s="284"/>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8"/>
      <c r="BA181" s="2"/>
      <c r="BB181" s="2"/>
      <c r="BC181" s="8"/>
      <c r="BD181" s="8"/>
      <c r="BE181" s="2"/>
      <c r="BF181" s="8"/>
      <c r="BG181" s="2"/>
    </row>
    <row r="182" spans="1:59" ht="13.5" hidden="1" customHeight="1">
      <c r="A182" s="4" t="s">
        <v>127</v>
      </c>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4"/>
      <c r="AQ182" s="284"/>
      <c r="AR182" s="284"/>
      <c r="AS182" s="284"/>
      <c r="AT182" s="284"/>
      <c r="AU182" s="284"/>
      <c r="AV182" s="284"/>
      <c r="AW182" s="284"/>
      <c r="AX182" s="284"/>
      <c r="AY182" s="284"/>
      <c r="AZ182" s="8"/>
      <c r="BA182" s="2"/>
      <c r="BB182" s="2"/>
      <c r="BC182" s="8"/>
      <c r="BD182" s="8"/>
      <c r="BE182" s="2"/>
      <c r="BF182" s="8"/>
      <c r="BG182" s="2"/>
    </row>
  </sheetData>
  <mergeCells count="2175">
    <mergeCell ref="AS182:AV182"/>
    <mergeCell ref="B182:D182"/>
    <mergeCell ref="E182:G182"/>
    <mergeCell ref="H182:J182"/>
    <mergeCell ref="K182:M182"/>
    <mergeCell ref="N182:P182"/>
    <mergeCell ref="Q182:S182"/>
    <mergeCell ref="AC182:AE182"/>
    <mergeCell ref="AF182:AG182"/>
    <mergeCell ref="T182:V182"/>
    <mergeCell ref="AW182:AY182"/>
    <mergeCell ref="AW181:AY181"/>
    <mergeCell ref="AS181:AV181"/>
    <mergeCell ref="T181:V181"/>
    <mergeCell ref="W181:Y181"/>
    <mergeCell ref="AH182:AI182"/>
    <mergeCell ref="AC181:AE181"/>
    <mergeCell ref="AJ182:AL182"/>
    <mergeCell ref="AM182:AO182"/>
    <mergeCell ref="AP182:AR182"/>
    <mergeCell ref="W182:Y182"/>
    <mergeCell ref="Z182:AB182"/>
    <mergeCell ref="B181:D181"/>
    <mergeCell ref="E181:G181"/>
    <mergeCell ref="H181:J181"/>
    <mergeCell ref="K181:M181"/>
    <mergeCell ref="N181:P181"/>
    <mergeCell ref="Q181:S181"/>
    <mergeCell ref="AC180:AE180"/>
    <mergeCell ref="AF180:AG180"/>
    <mergeCell ref="AF181:AG181"/>
    <mergeCell ref="Z181:AB181"/>
    <mergeCell ref="AH180:AI180"/>
    <mergeCell ref="AJ180:AL180"/>
    <mergeCell ref="AJ181:AL181"/>
    <mergeCell ref="AW180:AY180"/>
    <mergeCell ref="AP180:AR180"/>
    <mergeCell ref="AS180:AV180"/>
    <mergeCell ref="AH181:AI181"/>
    <mergeCell ref="AM181:AO181"/>
    <mergeCell ref="AP181:AR181"/>
    <mergeCell ref="AW179:AY179"/>
    <mergeCell ref="B180:D180"/>
    <mergeCell ref="E180:G180"/>
    <mergeCell ref="H180:J180"/>
    <mergeCell ref="K180:M180"/>
    <mergeCell ref="N180:P180"/>
    <mergeCell ref="AC179:AE179"/>
    <mergeCell ref="T179:V179"/>
    <mergeCell ref="W179:Y179"/>
    <mergeCell ref="AM180:AO180"/>
    <mergeCell ref="AS179:AV179"/>
    <mergeCell ref="Q180:S180"/>
    <mergeCell ref="T180:V180"/>
    <mergeCell ref="W180:Y180"/>
    <mergeCell ref="Z180:AB180"/>
    <mergeCell ref="Z179:AB179"/>
    <mergeCell ref="AH179:AI179"/>
    <mergeCell ref="AJ179:AL179"/>
    <mergeCell ref="AM179:AO179"/>
    <mergeCell ref="AP179:AR179"/>
    <mergeCell ref="AM178:AO178"/>
    <mergeCell ref="AP178:AR178"/>
    <mergeCell ref="B179:D179"/>
    <mergeCell ref="E179:G179"/>
    <mergeCell ref="H179:J179"/>
    <mergeCell ref="K179:M179"/>
    <mergeCell ref="N179:P179"/>
    <mergeCell ref="Q179:S179"/>
    <mergeCell ref="AF179:AG179"/>
    <mergeCell ref="N178:P178"/>
    <mergeCell ref="AJ178:AL178"/>
    <mergeCell ref="B178:D178"/>
    <mergeCell ref="E178:G178"/>
    <mergeCell ref="H178:J178"/>
    <mergeCell ref="K178:M178"/>
    <mergeCell ref="AC178:AE178"/>
    <mergeCell ref="AF178:AG178"/>
    <mergeCell ref="AH178:AI178"/>
    <mergeCell ref="Z178:AB178"/>
    <mergeCell ref="AS178:AV178"/>
    <mergeCell ref="AW178:AY178"/>
    <mergeCell ref="AW177:AY177"/>
    <mergeCell ref="AP177:AR177"/>
    <mergeCell ref="AS177:AV177"/>
    <mergeCell ref="B177:D177"/>
    <mergeCell ref="E177:G177"/>
    <mergeCell ref="H177:J177"/>
    <mergeCell ref="K177:M177"/>
    <mergeCell ref="W178:Y178"/>
    <mergeCell ref="N177:P177"/>
    <mergeCell ref="Q177:S177"/>
    <mergeCell ref="T177:V177"/>
    <mergeCell ref="W177:Y177"/>
    <mergeCell ref="Q178:S178"/>
    <mergeCell ref="T178:V178"/>
    <mergeCell ref="AJ177:AL177"/>
    <mergeCell ref="AM177:AO177"/>
    <mergeCell ref="T176:V176"/>
    <mergeCell ref="W176:Y176"/>
    <mergeCell ref="AM176:AO176"/>
    <mergeCell ref="AH177:AI177"/>
    <mergeCell ref="AC177:AE177"/>
    <mergeCell ref="AF177:AG177"/>
    <mergeCell ref="Z177:AB177"/>
    <mergeCell ref="AW173:AY176"/>
    <mergeCell ref="AC174:AI174"/>
    <mergeCell ref="AJ174:AL175"/>
    <mergeCell ref="AC175:AE175"/>
    <mergeCell ref="AJ173:AL173"/>
    <mergeCell ref="AM173:AO175"/>
    <mergeCell ref="AC176:AE176"/>
    <mergeCell ref="AF176:AG176"/>
    <mergeCell ref="AH176:AI176"/>
    <mergeCell ref="AJ176:AL176"/>
    <mergeCell ref="T173:AB174"/>
    <mergeCell ref="AC173:AI173"/>
    <mergeCell ref="AF175:AG175"/>
    <mergeCell ref="B175:G175"/>
    <mergeCell ref="H175:M175"/>
    <mergeCell ref="N175:S175"/>
    <mergeCell ref="T175:V175"/>
    <mergeCell ref="W175:Y175"/>
    <mergeCell ref="AH175:AI175"/>
    <mergeCell ref="N176:P176"/>
    <mergeCell ref="Q176:S176"/>
    <mergeCell ref="A173:A176"/>
    <mergeCell ref="B173:S174"/>
    <mergeCell ref="B176:D176"/>
    <mergeCell ref="E176:G176"/>
    <mergeCell ref="H176:J176"/>
    <mergeCell ref="K176:M176"/>
    <mergeCell ref="AS173:AV176"/>
    <mergeCell ref="Z175:AB175"/>
    <mergeCell ref="AO171:AP171"/>
    <mergeCell ref="AQ171:AS171"/>
    <mergeCell ref="AT171:AV171"/>
    <mergeCell ref="AJ171:AL171"/>
    <mergeCell ref="AP173:AR175"/>
    <mergeCell ref="AP176:AR176"/>
    <mergeCell ref="Z176:AB176"/>
    <mergeCell ref="AH171:AI171"/>
    <mergeCell ref="AZ171:BC171"/>
    <mergeCell ref="N170:P170"/>
    <mergeCell ref="Q170:S170"/>
    <mergeCell ref="AZ170:BC170"/>
    <mergeCell ref="AF170:AG170"/>
    <mergeCell ref="AH170:AI170"/>
    <mergeCell ref="AW170:AY170"/>
    <mergeCell ref="BD171:BF171"/>
    <mergeCell ref="N171:P171"/>
    <mergeCell ref="Q171:S171"/>
    <mergeCell ref="T171:V171"/>
    <mergeCell ref="W171:Y171"/>
    <mergeCell ref="Z171:AB171"/>
    <mergeCell ref="AC171:AE171"/>
    <mergeCell ref="AF171:AG171"/>
    <mergeCell ref="AM171:AN171"/>
    <mergeCell ref="AW171:AY171"/>
    <mergeCell ref="B171:D171"/>
    <mergeCell ref="E171:G171"/>
    <mergeCell ref="H171:J171"/>
    <mergeCell ref="K171:M171"/>
    <mergeCell ref="BD170:BF170"/>
    <mergeCell ref="AJ170:AL170"/>
    <mergeCell ref="AM170:AN170"/>
    <mergeCell ref="AO170:AP170"/>
    <mergeCell ref="AQ170:AS170"/>
    <mergeCell ref="AT170:AV170"/>
    <mergeCell ref="Z169:AB169"/>
    <mergeCell ref="AC169:AE169"/>
    <mergeCell ref="B170:D170"/>
    <mergeCell ref="E170:G170"/>
    <mergeCell ref="T170:V170"/>
    <mergeCell ref="W170:Y170"/>
    <mergeCell ref="Z170:AB170"/>
    <mergeCell ref="AC170:AE170"/>
    <mergeCell ref="H170:J170"/>
    <mergeCell ref="K170:M170"/>
    <mergeCell ref="AZ169:BC169"/>
    <mergeCell ref="BD169:BF169"/>
    <mergeCell ref="AO169:AP169"/>
    <mergeCell ref="AQ169:AS169"/>
    <mergeCell ref="AT169:AV169"/>
    <mergeCell ref="AW169:AY169"/>
    <mergeCell ref="AJ169:AL169"/>
    <mergeCell ref="AM169:AN169"/>
    <mergeCell ref="AF169:AG169"/>
    <mergeCell ref="AH169:AI169"/>
    <mergeCell ref="B169:D169"/>
    <mergeCell ref="E169:G169"/>
    <mergeCell ref="H169:J169"/>
    <mergeCell ref="K169:M169"/>
    <mergeCell ref="N169:P169"/>
    <mergeCell ref="Q169:S169"/>
    <mergeCell ref="T169:V169"/>
    <mergeCell ref="W169:Y169"/>
    <mergeCell ref="AZ168:BC168"/>
    <mergeCell ref="BD168:BF168"/>
    <mergeCell ref="AJ168:AL168"/>
    <mergeCell ref="AM168:AN168"/>
    <mergeCell ref="AO168:AP168"/>
    <mergeCell ref="AQ168:AS168"/>
    <mergeCell ref="AT168:AV168"/>
    <mergeCell ref="AW168:AY168"/>
    <mergeCell ref="B168:D168"/>
    <mergeCell ref="E168:G168"/>
    <mergeCell ref="Z168:AB168"/>
    <mergeCell ref="AC168:AE168"/>
    <mergeCell ref="H168:J168"/>
    <mergeCell ref="K168:M168"/>
    <mergeCell ref="N168:P168"/>
    <mergeCell ref="Q168:S168"/>
    <mergeCell ref="T168:V168"/>
    <mergeCell ref="W168:Y168"/>
    <mergeCell ref="AJ167:AL167"/>
    <mergeCell ref="AM167:AN167"/>
    <mergeCell ref="AF168:AG168"/>
    <mergeCell ref="AH168:AI168"/>
    <mergeCell ref="AO167:AP167"/>
    <mergeCell ref="AQ167:AS167"/>
    <mergeCell ref="AF167:AG167"/>
    <mergeCell ref="AH167:AI167"/>
    <mergeCell ref="AT167:AV167"/>
    <mergeCell ref="AW167:AY167"/>
    <mergeCell ref="AZ167:BC167"/>
    <mergeCell ref="BD167:BF167"/>
    <mergeCell ref="N167:P167"/>
    <mergeCell ref="Q167:S167"/>
    <mergeCell ref="T167:V167"/>
    <mergeCell ref="W167:Y167"/>
    <mergeCell ref="Z167:AB167"/>
    <mergeCell ref="AC167:AE167"/>
    <mergeCell ref="B167:D167"/>
    <mergeCell ref="E167:G167"/>
    <mergeCell ref="H167:J167"/>
    <mergeCell ref="K167:M167"/>
    <mergeCell ref="AZ166:BC166"/>
    <mergeCell ref="BD166:BF166"/>
    <mergeCell ref="AJ166:AL166"/>
    <mergeCell ref="AM166:AN166"/>
    <mergeCell ref="AO166:AP166"/>
    <mergeCell ref="AQ166:AS166"/>
    <mergeCell ref="H165:J165"/>
    <mergeCell ref="K165:M165"/>
    <mergeCell ref="AT166:AV166"/>
    <mergeCell ref="AW166:AY166"/>
    <mergeCell ref="Z165:AB165"/>
    <mergeCell ref="AC165:AE165"/>
    <mergeCell ref="Z166:AB166"/>
    <mergeCell ref="AC166:AE166"/>
    <mergeCell ref="AF166:AG166"/>
    <mergeCell ref="AH166:AI166"/>
    <mergeCell ref="N166:P166"/>
    <mergeCell ref="Q166:S166"/>
    <mergeCell ref="B165:D165"/>
    <mergeCell ref="E165:G165"/>
    <mergeCell ref="T166:V166"/>
    <mergeCell ref="W166:Y166"/>
    <mergeCell ref="B166:D166"/>
    <mergeCell ref="E166:G166"/>
    <mergeCell ref="H166:J166"/>
    <mergeCell ref="K166:M166"/>
    <mergeCell ref="AH164:AI164"/>
    <mergeCell ref="AJ164:AL164"/>
    <mergeCell ref="T165:V165"/>
    <mergeCell ref="W165:Y165"/>
    <mergeCell ref="N165:P165"/>
    <mergeCell ref="Q165:S165"/>
    <mergeCell ref="AF165:AG165"/>
    <mergeCell ref="AH165:AI165"/>
    <mergeCell ref="AQ162:AS162"/>
    <mergeCell ref="AT162:AV164"/>
    <mergeCell ref="AJ165:AL165"/>
    <mergeCell ref="AM165:AN165"/>
    <mergeCell ref="BD162:BF165"/>
    <mergeCell ref="AC163:AI163"/>
    <mergeCell ref="AJ163:AP163"/>
    <mergeCell ref="AQ163:AS164"/>
    <mergeCell ref="AC164:AE164"/>
    <mergeCell ref="AF164:AG164"/>
    <mergeCell ref="W164:Y164"/>
    <mergeCell ref="Z164:AB164"/>
    <mergeCell ref="AW162:AY164"/>
    <mergeCell ref="AZ162:BC165"/>
    <mergeCell ref="AT165:AV165"/>
    <mergeCell ref="AW165:AY165"/>
    <mergeCell ref="AM164:AN164"/>
    <mergeCell ref="AO164:AP164"/>
    <mergeCell ref="AO165:AP165"/>
    <mergeCell ref="AQ165:AS165"/>
    <mergeCell ref="BC160:BF160"/>
    <mergeCell ref="BG160:BI160"/>
    <mergeCell ref="A162:A165"/>
    <mergeCell ref="B162:S163"/>
    <mergeCell ref="T162:AB163"/>
    <mergeCell ref="AC162:AP162"/>
    <mergeCell ref="B164:G164"/>
    <mergeCell ref="H164:M164"/>
    <mergeCell ref="N164:S164"/>
    <mergeCell ref="T164:V164"/>
    <mergeCell ref="AM160:AN160"/>
    <mergeCell ref="AO160:AP160"/>
    <mergeCell ref="BG159:BI159"/>
    <mergeCell ref="B160:D160"/>
    <mergeCell ref="E160:G160"/>
    <mergeCell ref="H160:J160"/>
    <mergeCell ref="K160:M160"/>
    <mergeCell ref="N160:P160"/>
    <mergeCell ref="AW160:AY160"/>
    <mergeCell ref="AZ160:BB160"/>
    <mergeCell ref="AQ160:AS160"/>
    <mergeCell ref="AT160:AV160"/>
    <mergeCell ref="Q160:S160"/>
    <mergeCell ref="T160:V160"/>
    <mergeCell ref="W160:Y160"/>
    <mergeCell ref="Z160:AB160"/>
    <mergeCell ref="AC160:AE160"/>
    <mergeCell ref="AF160:AG160"/>
    <mergeCell ref="AH160:AI160"/>
    <mergeCell ref="AJ160:AL160"/>
    <mergeCell ref="BC159:BF159"/>
    <mergeCell ref="AJ159:AL159"/>
    <mergeCell ref="AM159:AN159"/>
    <mergeCell ref="AO159:AP159"/>
    <mergeCell ref="AQ159:AS159"/>
    <mergeCell ref="AT159:AV159"/>
    <mergeCell ref="AW159:AY159"/>
    <mergeCell ref="W159:Y159"/>
    <mergeCell ref="AZ159:BB159"/>
    <mergeCell ref="AF159:AG159"/>
    <mergeCell ref="Z159:AB159"/>
    <mergeCell ref="AC159:AE159"/>
    <mergeCell ref="AH159:AI159"/>
    <mergeCell ref="AZ158:BB158"/>
    <mergeCell ref="BC158:BF158"/>
    <mergeCell ref="BG158:BI158"/>
    <mergeCell ref="B159:D159"/>
    <mergeCell ref="E159:G159"/>
    <mergeCell ref="H159:J159"/>
    <mergeCell ref="K159:M159"/>
    <mergeCell ref="N159:P159"/>
    <mergeCell ref="Q159:S159"/>
    <mergeCell ref="T159:V159"/>
    <mergeCell ref="AJ158:AL158"/>
    <mergeCell ref="AM158:AN158"/>
    <mergeCell ref="AO158:AP158"/>
    <mergeCell ref="BG157:BI157"/>
    <mergeCell ref="B158:D158"/>
    <mergeCell ref="E158:G158"/>
    <mergeCell ref="H158:J158"/>
    <mergeCell ref="K158:M158"/>
    <mergeCell ref="N158:P158"/>
    <mergeCell ref="AW158:AY158"/>
    <mergeCell ref="AQ158:AS158"/>
    <mergeCell ref="AT158:AV158"/>
    <mergeCell ref="Z157:AB157"/>
    <mergeCell ref="AC157:AE157"/>
    <mergeCell ref="AF157:AG157"/>
    <mergeCell ref="AH157:AI157"/>
    <mergeCell ref="AT157:AV157"/>
    <mergeCell ref="AC158:AE158"/>
    <mergeCell ref="AF158:AG158"/>
    <mergeCell ref="AH158:AI158"/>
    <mergeCell ref="Q158:S158"/>
    <mergeCell ref="T158:V158"/>
    <mergeCell ref="W158:Y158"/>
    <mergeCell ref="Z158:AB158"/>
    <mergeCell ref="AZ157:BB157"/>
    <mergeCell ref="BC157:BF157"/>
    <mergeCell ref="AJ157:AL157"/>
    <mergeCell ref="AM157:AN157"/>
    <mergeCell ref="AO157:AP157"/>
    <mergeCell ref="AQ157:AS157"/>
    <mergeCell ref="AW157:AY157"/>
    <mergeCell ref="BC156:BF156"/>
    <mergeCell ref="BG156:BI156"/>
    <mergeCell ref="B157:D157"/>
    <mergeCell ref="E157:G157"/>
    <mergeCell ref="H157:J157"/>
    <mergeCell ref="K157:M157"/>
    <mergeCell ref="T157:V157"/>
    <mergeCell ref="W157:Y157"/>
    <mergeCell ref="N157:P157"/>
    <mergeCell ref="Q157:S157"/>
    <mergeCell ref="AM156:AN156"/>
    <mergeCell ref="AO156:AP156"/>
    <mergeCell ref="BG155:BI155"/>
    <mergeCell ref="B156:D156"/>
    <mergeCell ref="E156:G156"/>
    <mergeCell ref="H156:J156"/>
    <mergeCell ref="K156:M156"/>
    <mergeCell ref="N156:P156"/>
    <mergeCell ref="AW156:AY156"/>
    <mergeCell ref="Q156:S156"/>
    <mergeCell ref="T156:V156"/>
    <mergeCell ref="W156:Y156"/>
    <mergeCell ref="Z156:AB156"/>
    <mergeCell ref="AC156:AE156"/>
    <mergeCell ref="AF156:AG156"/>
    <mergeCell ref="BC155:BF155"/>
    <mergeCell ref="AJ155:AL155"/>
    <mergeCell ref="AM155:AN155"/>
    <mergeCell ref="AO155:AP155"/>
    <mergeCell ref="AQ155:AS155"/>
    <mergeCell ref="AT155:AV155"/>
    <mergeCell ref="AW155:AY155"/>
    <mergeCell ref="AZ155:BB155"/>
    <mergeCell ref="AF155:AG155"/>
    <mergeCell ref="AH155:AI155"/>
    <mergeCell ref="Z155:AB155"/>
    <mergeCell ref="AC155:AE155"/>
    <mergeCell ref="AJ156:AL156"/>
    <mergeCell ref="AZ156:BB156"/>
    <mergeCell ref="AQ156:AS156"/>
    <mergeCell ref="AT156:AV156"/>
    <mergeCell ref="AH156:AI156"/>
    <mergeCell ref="BC154:BF154"/>
    <mergeCell ref="BG154:BI154"/>
    <mergeCell ref="B155:D155"/>
    <mergeCell ref="E155:G155"/>
    <mergeCell ref="H155:J155"/>
    <mergeCell ref="K155:M155"/>
    <mergeCell ref="N155:P155"/>
    <mergeCell ref="Q155:S155"/>
    <mergeCell ref="T155:V155"/>
    <mergeCell ref="W155:Y155"/>
    <mergeCell ref="AM154:AN154"/>
    <mergeCell ref="AO154:AP154"/>
    <mergeCell ref="BG153:BI153"/>
    <mergeCell ref="B154:D154"/>
    <mergeCell ref="E154:G154"/>
    <mergeCell ref="H154:J154"/>
    <mergeCell ref="K154:M154"/>
    <mergeCell ref="N154:P154"/>
    <mergeCell ref="AW154:AY154"/>
    <mergeCell ref="AZ154:BB154"/>
    <mergeCell ref="AQ154:AS154"/>
    <mergeCell ref="AT154:AV154"/>
    <mergeCell ref="Q154:S154"/>
    <mergeCell ref="T154:V154"/>
    <mergeCell ref="W154:Y154"/>
    <mergeCell ref="Z154:AB154"/>
    <mergeCell ref="AC154:AE154"/>
    <mergeCell ref="AF154:AG154"/>
    <mergeCell ref="AH154:AI154"/>
    <mergeCell ref="AJ154:AL154"/>
    <mergeCell ref="BC153:BF153"/>
    <mergeCell ref="AJ153:AL153"/>
    <mergeCell ref="AM153:AN153"/>
    <mergeCell ref="AO153:AP153"/>
    <mergeCell ref="AQ153:AS153"/>
    <mergeCell ref="AT153:AV153"/>
    <mergeCell ref="AW153:AY153"/>
    <mergeCell ref="W153:Y153"/>
    <mergeCell ref="AZ153:BB153"/>
    <mergeCell ref="AF153:AG153"/>
    <mergeCell ref="Z153:AB153"/>
    <mergeCell ref="AC153:AE153"/>
    <mergeCell ref="AH153:AI153"/>
    <mergeCell ref="AZ152:BB152"/>
    <mergeCell ref="BC152:BF152"/>
    <mergeCell ref="BG152:BI152"/>
    <mergeCell ref="B153:D153"/>
    <mergeCell ref="E153:G153"/>
    <mergeCell ref="H153:J153"/>
    <mergeCell ref="K153:M153"/>
    <mergeCell ref="N153:P153"/>
    <mergeCell ref="Q153:S153"/>
    <mergeCell ref="T153:V153"/>
    <mergeCell ref="AJ152:AL152"/>
    <mergeCell ref="AM152:AN152"/>
    <mergeCell ref="AO152:AP152"/>
    <mergeCell ref="BG151:BI151"/>
    <mergeCell ref="B152:D152"/>
    <mergeCell ref="E152:G152"/>
    <mergeCell ref="H152:J152"/>
    <mergeCell ref="K152:M152"/>
    <mergeCell ref="N152:P152"/>
    <mergeCell ref="AW152:AY152"/>
    <mergeCell ref="AQ152:AS152"/>
    <mergeCell ref="AT152:AV152"/>
    <mergeCell ref="Z151:AB151"/>
    <mergeCell ref="AC151:AE151"/>
    <mergeCell ref="AF151:AG151"/>
    <mergeCell ref="AH151:AI151"/>
    <mergeCell ref="AT151:AV151"/>
    <mergeCell ref="AC152:AE152"/>
    <mergeCell ref="AF152:AG152"/>
    <mergeCell ref="AH152:AI152"/>
    <mergeCell ref="Q152:S152"/>
    <mergeCell ref="T152:V152"/>
    <mergeCell ref="W152:Y152"/>
    <mergeCell ref="Z152:AB152"/>
    <mergeCell ref="AZ151:BB151"/>
    <mergeCell ref="BC151:BF151"/>
    <mergeCell ref="AJ151:AL151"/>
    <mergeCell ref="AM151:AN151"/>
    <mergeCell ref="AO151:AP151"/>
    <mergeCell ref="AQ151:AS151"/>
    <mergeCell ref="AW151:AY151"/>
    <mergeCell ref="BC150:BF150"/>
    <mergeCell ref="BG150:BI150"/>
    <mergeCell ref="B151:D151"/>
    <mergeCell ref="E151:G151"/>
    <mergeCell ref="H151:J151"/>
    <mergeCell ref="K151:M151"/>
    <mergeCell ref="T151:V151"/>
    <mergeCell ref="W151:Y151"/>
    <mergeCell ref="N151:P151"/>
    <mergeCell ref="Q151:S151"/>
    <mergeCell ref="AM150:AN150"/>
    <mergeCell ref="AO150:AP150"/>
    <mergeCell ref="BG149:BI149"/>
    <mergeCell ref="B150:D150"/>
    <mergeCell ref="E150:G150"/>
    <mergeCell ref="H150:J150"/>
    <mergeCell ref="K150:M150"/>
    <mergeCell ref="N150:P150"/>
    <mergeCell ref="AW150:AY150"/>
    <mergeCell ref="AQ150:AS150"/>
    <mergeCell ref="AT150:AV150"/>
    <mergeCell ref="Q150:S150"/>
    <mergeCell ref="T150:V150"/>
    <mergeCell ref="W150:Y150"/>
    <mergeCell ref="Z150:AB150"/>
    <mergeCell ref="AC150:AE150"/>
    <mergeCell ref="AF150:AG150"/>
    <mergeCell ref="AH150:AI150"/>
    <mergeCell ref="AJ150:AL150"/>
    <mergeCell ref="AZ149:BB149"/>
    <mergeCell ref="BC149:BF149"/>
    <mergeCell ref="AJ149:AL149"/>
    <mergeCell ref="AM149:AN149"/>
    <mergeCell ref="AO149:AP149"/>
    <mergeCell ref="AQ149:AS149"/>
    <mergeCell ref="AT149:AV149"/>
    <mergeCell ref="AW149:AY149"/>
    <mergeCell ref="AZ150:BB150"/>
    <mergeCell ref="AF149:AG149"/>
    <mergeCell ref="AH149:AI149"/>
    <mergeCell ref="Z149:AB149"/>
    <mergeCell ref="AC149:AE149"/>
    <mergeCell ref="AM148:AN148"/>
    <mergeCell ref="AO148:AP148"/>
    <mergeCell ref="B149:D149"/>
    <mergeCell ref="E149:G149"/>
    <mergeCell ref="H149:J149"/>
    <mergeCell ref="K149:M149"/>
    <mergeCell ref="AH148:AI148"/>
    <mergeCell ref="AJ148:AL148"/>
    <mergeCell ref="T149:V149"/>
    <mergeCell ref="W149:Y149"/>
    <mergeCell ref="N149:P149"/>
    <mergeCell ref="Q149:S149"/>
    <mergeCell ref="AO147:AP147"/>
    <mergeCell ref="B148:D148"/>
    <mergeCell ref="E148:G148"/>
    <mergeCell ref="H148:J148"/>
    <mergeCell ref="K148:M148"/>
    <mergeCell ref="N148:P148"/>
    <mergeCell ref="Q148:S148"/>
    <mergeCell ref="T148:V148"/>
    <mergeCell ref="AC148:AE148"/>
    <mergeCell ref="AF148:AG148"/>
    <mergeCell ref="W148:Y148"/>
    <mergeCell ref="Z148:AB148"/>
    <mergeCell ref="BG145:BI148"/>
    <mergeCell ref="AC146:AI146"/>
    <mergeCell ref="AJ146:AP146"/>
    <mergeCell ref="AQ146:AS147"/>
    <mergeCell ref="AT146:AV147"/>
    <mergeCell ref="AC147:AE147"/>
    <mergeCell ref="AF147:AG147"/>
    <mergeCell ref="AH147:AI147"/>
    <mergeCell ref="AJ147:AL147"/>
    <mergeCell ref="AM147:AN147"/>
    <mergeCell ref="AQ145:AV145"/>
    <mergeCell ref="AW145:AY147"/>
    <mergeCell ref="AZ145:BB147"/>
    <mergeCell ref="BC145:BF148"/>
    <mergeCell ref="AW148:AY148"/>
    <mergeCell ref="AZ148:BB148"/>
    <mergeCell ref="AQ148:AS148"/>
    <mergeCell ref="AT148:AV148"/>
    <mergeCell ref="A145:A148"/>
    <mergeCell ref="B145:S146"/>
    <mergeCell ref="T145:AB146"/>
    <mergeCell ref="AC145:AP145"/>
    <mergeCell ref="B147:G147"/>
    <mergeCell ref="H147:M147"/>
    <mergeCell ref="N147:S147"/>
    <mergeCell ref="T147:V147"/>
    <mergeCell ref="W147:Y147"/>
    <mergeCell ref="Z147:AB147"/>
    <mergeCell ref="BG143:BI143"/>
    <mergeCell ref="A144:BE144"/>
    <mergeCell ref="BF144:BI144"/>
    <mergeCell ref="AV143:AW143"/>
    <mergeCell ref="AX143:AZ143"/>
    <mergeCell ref="BA143:BC143"/>
    <mergeCell ref="BD143:BF143"/>
    <mergeCell ref="AM143:AN143"/>
    <mergeCell ref="Z143:AB143"/>
    <mergeCell ref="AO143:AP143"/>
    <mergeCell ref="AQ143:AS143"/>
    <mergeCell ref="AT143:AU143"/>
    <mergeCell ref="AC143:AE143"/>
    <mergeCell ref="AF143:AG143"/>
    <mergeCell ref="AH143:AI143"/>
    <mergeCell ref="AJ143:AL143"/>
    <mergeCell ref="BD142:BF142"/>
    <mergeCell ref="BG142:BI142"/>
    <mergeCell ref="B143:D143"/>
    <mergeCell ref="E143:G143"/>
    <mergeCell ref="H143:J143"/>
    <mergeCell ref="K143:M143"/>
    <mergeCell ref="N143:P143"/>
    <mergeCell ref="Q143:S143"/>
    <mergeCell ref="T143:V143"/>
    <mergeCell ref="W143:Y143"/>
    <mergeCell ref="AX142:AZ142"/>
    <mergeCell ref="BA142:BC142"/>
    <mergeCell ref="AJ142:AL142"/>
    <mergeCell ref="AM142:AN142"/>
    <mergeCell ref="AO142:AP142"/>
    <mergeCell ref="AQ142:AS142"/>
    <mergeCell ref="Z142:AB142"/>
    <mergeCell ref="AC142:AE142"/>
    <mergeCell ref="BD141:BF141"/>
    <mergeCell ref="BG141:BI141"/>
    <mergeCell ref="Z141:AB141"/>
    <mergeCell ref="AC141:AE141"/>
    <mergeCell ref="AF141:AG141"/>
    <mergeCell ref="AH141:AI141"/>
    <mergeCell ref="AX141:AZ141"/>
    <mergeCell ref="BA141:BC141"/>
    <mergeCell ref="T142:V142"/>
    <mergeCell ref="W142:Y142"/>
    <mergeCell ref="B142:D142"/>
    <mergeCell ref="E142:G142"/>
    <mergeCell ref="H142:J142"/>
    <mergeCell ref="K142:M142"/>
    <mergeCell ref="N142:P142"/>
    <mergeCell ref="Q142:S142"/>
    <mergeCell ref="AT141:AU141"/>
    <mergeCell ref="AV141:AW141"/>
    <mergeCell ref="AF142:AG142"/>
    <mergeCell ref="AH142:AI142"/>
    <mergeCell ref="AT142:AU142"/>
    <mergeCell ref="AV142:AW142"/>
    <mergeCell ref="AO141:AP141"/>
    <mergeCell ref="AQ141:AS141"/>
    <mergeCell ref="AJ141:AL141"/>
    <mergeCell ref="AM141:AN141"/>
    <mergeCell ref="BD140:BF140"/>
    <mergeCell ref="BG140:BI140"/>
    <mergeCell ref="B141:D141"/>
    <mergeCell ref="E141:G141"/>
    <mergeCell ref="H141:J141"/>
    <mergeCell ref="K141:M141"/>
    <mergeCell ref="N141:P141"/>
    <mergeCell ref="Q141:S141"/>
    <mergeCell ref="T141:V141"/>
    <mergeCell ref="W141:Y141"/>
    <mergeCell ref="AX140:AZ140"/>
    <mergeCell ref="BA140:BC140"/>
    <mergeCell ref="AJ140:AL140"/>
    <mergeCell ref="AM140:AN140"/>
    <mergeCell ref="AO140:AP140"/>
    <mergeCell ref="AQ140:AS140"/>
    <mergeCell ref="Z140:AB140"/>
    <mergeCell ref="AC140:AE140"/>
    <mergeCell ref="BD139:BF139"/>
    <mergeCell ref="BG139:BI139"/>
    <mergeCell ref="Z139:AB139"/>
    <mergeCell ref="AC139:AE139"/>
    <mergeCell ref="AF139:AG139"/>
    <mergeCell ref="AH139:AI139"/>
    <mergeCell ref="AX139:AZ139"/>
    <mergeCell ref="BA139:BC139"/>
    <mergeCell ref="T140:V140"/>
    <mergeCell ref="W140:Y140"/>
    <mergeCell ref="B140:D140"/>
    <mergeCell ref="E140:G140"/>
    <mergeCell ref="H140:J140"/>
    <mergeCell ref="K140:M140"/>
    <mergeCell ref="N140:P140"/>
    <mergeCell ref="Q140:S140"/>
    <mergeCell ref="AT139:AU139"/>
    <mergeCell ref="AV139:AW139"/>
    <mergeCell ref="AF140:AG140"/>
    <mergeCell ref="AH140:AI140"/>
    <mergeCell ref="AT140:AU140"/>
    <mergeCell ref="AV140:AW140"/>
    <mergeCell ref="AO139:AP139"/>
    <mergeCell ref="AQ139:AS139"/>
    <mergeCell ref="AJ139:AL139"/>
    <mergeCell ref="AM139:AN139"/>
    <mergeCell ref="BD138:BF138"/>
    <mergeCell ref="BG138:BI138"/>
    <mergeCell ref="B139:D139"/>
    <mergeCell ref="E139:G139"/>
    <mergeCell ref="H139:J139"/>
    <mergeCell ref="K139:M139"/>
    <mergeCell ref="N139:P139"/>
    <mergeCell ref="Q139:S139"/>
    <mergeCell ref="T139:V139"/>
    <mergeCell ref="W139:Y139"/>
    <mergeCell ref="AX138:AZ138"/>
    <mergeCell ref="BA138:BC138"/>
    <mergeCell ref="AJ138:AL138"/>
    <mergeCell ref="AM138:AN138"/>
    <mergeCell ref="AO138:AP138"/>
    <mergeCell ref="AQ138:AS138"/>
    <mergeCell ref="Z138:AB138"/>
    <mergeCell ref="AC138:AE138"/>
    <mergeCell ref="BD137:BF137"/>
    <mergeCell ref="BG137:BI137"/>
    <mergeCell ref="Z137:AB137"/>
    <mergeCell ref="AC137:AE137"/>
    <mergeCell ref="AF137:AG137"/>
    <mergeCell ref="AH137:AI137"/>
    <mergeCell ref="AX137:AZ137"/>
    <mergeCell ref="BA137:BC137"/>
    <mergeCell ref="T138:V138"/>
    <mergeCell ref="W138:Y138"/>
    <mergeCell ref="B138:D138"/>
    <mergeCell ref="E138:G138"/>
    <mergeCell ref="H138:J138"/>
    <mergeCell ref="K138:M138"/>
    <mergeCell ref="N138:P138"/>
    <mergeCell ref="Q138:S138"/>
    <mergeCell ref="AT137:AU137"/>
    <mergeCell ref="AV137:AW137"/>
    <mergeCell ref="AF138:AG138"/>
    <mergeCell ref="AH138:AI138"/>
    <mergeCell ref="AT138:AU138"/>
    <mergeCell ref="AV138:AW138"/>
    <mergeCell ref="AO137:AP137"/>
    <mergeCell ref="AQ137:AS137"/>
    <mergeCell ref="AJ137:AL137"/>
    <mergeCell ref="AM137:AN137"/>
    <mergeCell ref="BD136:BF136"/>
    <mergeCell ref="BG136:BI136"/>
    <mergeCell ref="B137:D137"/>
    <mergeCell ref="E137:G137"/>
    <mergeCell ref="H137:J137"/>
    <mergeCell ref="K137:M137"/>
    <mergeCell ref="N137:P137"/>
    <mergeCell ref="Q137:S137"/>
    <mergeCell ref="T137:V137"/>
    <mergeCell ref="W137:Y137"/>
    <mergeCell ref="AX136:AZ136"/>
    <mergeCell ref="BA136:BC136"/>
    <mergeCell ref="AJ136:AL136"/>
    <mergeCell ref="AM136:AN136"/>
    <mergeCell ref="AO136:AP136"/>
    <mergeCell ref="AQ136:AS136"/>
    <mergeCell ref="Z136:AB136"/>
    <mergeCell ref="AC136:AE136"/>
    <mergeCell ref="BD135:BF135"/>
    <mergeCell ref="BG135:BI135"/>
    <mergeCell ref="Z135:AB135"/>
    <mergeCell ref="AC135:AE135"/>
    <mergeCell ref="AF135:AG135"/>
    <mergeCell ref="AH135:AI135"/>
    <mergeCell ref="AX135:AZ135"/>
    <mergeCell ref="BA135:BC135"/>
    <mergeCell ref="T136:V136"/>
    <mergeCell ref="W136:Y136"/>
    <mergeCell ref="B136:D136"/>
    <mergeCell ref="E136:G136"/>
    <mergeCell ref="H136:J136"/>
    <mergeCell ref="K136:M136"/>
    <mergeCell ref="N136:P136"/>
    <mergeCell ref="Q136:S136"/>
    <mergeCell ref="AT135:AU135"/>
    <mergeCell ref="AV135:AW135"/>
    <mergeCell ref="AF136:AG136"/>
    <mergeCell ref="AH136:AI136"/>
    <mergeCell ref="AT136:AU136"/>
    <mergeCell ref="AV136:AW136"/>
    <mergeCell ref="AO135:AP135"/>
    <mergeCell ref="AQ135:AS135"/>
    <mergeCell ref="AJ135:AL135"/>
    <mergeCell ref="AM135:AN135"/>
    <mergeCell ref="BD134:BF134"/>
    <mergeCell ref="BG134:BI134"/>
    <mergeCell ref="B135:D135"/>
    <mergeCell ref="E135:G135"/>
    <mergeCell ref="H135:J135"/>
    <mergeCell ref="K135:M135"/>
    <mergeCell ref="N135:P135"/>
    <mergeCell ref="Q135:S135"/>
    <mergeCell ref="T135:V135"/>
    <mergeCell ref="W135:Y135"/>
    <mergeCell ref="AX134:AZ134"/>
    <mergeCell ref="BA134:BC134"/>
    <mergeCell ref="AJ134:AL134"/>
    <mergeCell ref="AM134:AN134"/>
    <mergeCell ref="AO134:AP134"/>
    <mergeCell ref="AQ134:AS134"/>
    <mergeCell ref="Z134:AB134"/>
    <mergeCell ref="AC134:AE134"/>
    <mergeCell ref="BD133:BF133"/>
    <mergeCell ref="BG133:BI133"/>
    <mergeCell ref="Z133:AB133"/>
    <mergeCell ref="AC133:AE133"/>
    <mergeCell ref="AF133:AG133"/>
    <mergeCell ref="AH133:AI133"/>
    <mergeCell ref="AX133:AZ133"/>
    <mergeCell ref="BA133:BC133"/>
    <mergeCell ref="T134:V134"/>
    <mergeCell ref="W134:Y134"/>
    <mergeCell ref="B134:D134"/>
    <mergeCell ref="E134:G134"/>
    <mergeCell ref="H134:J134"/>
    <mergeCell ref="K134:M134"/>
    <mergeCell ref="N134:P134"/>
    <mergeCell ref="Q134:S134"/>
    <mergeCell ref="AT133:AU133"/>
    <mergeCell ref="AV133:AW133"/>
    <mergeCell ref="AF134:AG134"/>
    <mergeCell ref="AH134:AI134"/>
    <mergeCell ref="AT134:AU134"/>
    <mergeCell ref="AV134:AW134"/>
    <mergeCell ref="AO133:AP133"/>
    <mergeCell ref="AQ133:AS133"/>
    <mergeCell ref="AJ133:AL133"/>
    <mergeCell ref="AM133:AN133"/>
    <mergeCell ref="BD132:BF132"/>
    <mergeCell ref="BG132:BI132"/>
    <mergeCell ref="B133:D133"/>
    <mergeCell ref="E133:G133"/>
    <mergeCell ref="H133:J133"/>
    <mergeCell ref="K133:M133"/>
    <mergeCell ref="N133:P133"/>
    <mergeCell ref="Q133:S133"/>
    <mergeCell ref="T133:V133"/>
    <mergeCell ref="W133:Y133"/>
    <mergeCell ref="AX132:AZ132"/>
    <mergeCell ref="BA132:BC132"/>
    <mergeCell ref="AJ132:AL132"/>
    <mergeCell ref="AM132:AN132"/>
    <mergeCell ref="AO132:AP132"/>
    <mergeCell ref="AQ132:AS132"/>
    <mergeCell ref="AT132:AU132"/>
    <mergeCell ref="AV132:AW132"/>
    <mergeCell ref="BD131:BF131"/>
    <mergeCell ref="BG131:BI131"/>
    <mergeCell ref="Z131:AB131"/>
    <mergeCell ref="AC131:AE131"/>
    <mergeCell ref="AF131:AG131"/>
    <mergeCell ref="AH131:AI131"/>
    <mergeCell ref="AX131:AZ131"/>
    <mergeCell ref="BA131:BC131"/>
    <mergeCell ref="AO131:AP131"/>
    <mergeCell ref="AQ131:AS131"/>
    <mergeCell ref="N132:P132"/>
    <mergeCell ref="Q132:S132"/>
    <mergeCell ref="Z132:AB132"/>
    <mergeCell ref="AC132:AE132"/>
    <mergeCell ref="B132:D132"/>
    <mergeCell ref="E132:G132"/>
    <mergeCell ref="H132:J132"/>
    <mergeCell ref="K132:M132"/>
    <mergeCell ref="AF132:AG132"/>
    <mergeCell ref="AH132:AI132"/>
    <mergeCell ref="T132:V132"/>
    <mergeCell ref="W132:Y132"/>
    <mergeCell ref="AJ131:AL131"/>
    <mergeCell ref="AM131:AN131"/>
    <mergeCell ref="B130:G130"/>
    <mergeCell ref="H130:M130"/>
    <mergeCell ref="N130:S130"/>
    <mergeCell ref="T130:V130"/>
    <mergeCell ref="B131:D131"/>
    <mergeCell ref="E131:G131"/>
    <mergeCell ref="N131:P131"/>
    <mergeCell ref="Q131:S131"/>
    <mergeCell ref="A128:A131"/>
    <mergeCell ref="AS122:BF122"/>
    <mergeCell ref="H124:Q124"/>
    <mergeCell ref="Z124:AP124"/>
    <mergeCell ref="AT131:AU131"/>
    <mergeCell ref="AV131:AW131"/>
    <mergeCell ref="B128:S129"/>
    <mergeCell ref="T128:AB129"/>
    <mergeCell ref="T131:V131"/>
    <mergeCell ref="W131:Y131"/>
    <mergeCell ref="H122:Q122"/>
    <mergeCell ref="Z122:AP122"/>
    <mergeCell ref="A126:BA126"/>
    <mergeCell ref="A127:BI127"/>
    <mergeCell ref="H131:J131"/>
    <mergeCell ref="K131:M131"/>
    <mergeCell ref="W130:Y130"/>
    <mergeCell ref="Z130:AB130"/>
    <mergeCell ref="AC130:AE130"/>
    <mergeCell ref="AF130:AG130"/>
    <mergeCell ref="AO130:AP130"/>
    <mergeCell ref="AJ129:AP129"/>
    <mergeCell ref="AS124:BB124"/>
    <mergeCell ref="AC128:AW128"/>
    <mergeCell ref="AX128:BC128"/>
    <mergeCell ref="BD128:BF130"/>
    <mergeCell ref="AH130:AI130"/>
    <mergeCell ref="AJ130:AL130"/>
    <mergeCell ref="AM130:AN130"/>
    <mergeCell ref="AQ129:AW129"/>
    <mergeCell ref="AU113:AU118"/>
    <mergeCell ref="AW113:AW118"/>
    <mergeCell ref="BA113:BA118"/>
    <mergeCell ref="BG128:BI130"/>
    <mergeCell ref="AC129:AI129"/>
    <mergeCell ref="AX129:AZ130"/>
    <mergeCell ref="BA129:BC130"/>
    <mergeCell ref="AQ130:AS130"/>
    <mergeCell ref="AT130:AU130"/>
    <mergeCell ref="AV130:AW130"/>
    <mergeCell ref="AN113:AN118"/>
    <mergeCell ref="AO113:AO118"/>
    <mergeCell ref="A120:F120"/>
    <mergeCell ref="H120:W120"/>
    <mergeCell ref="Z120:AF120"/>
    <mergeCell ref="AS120:BI120"/>
    <mergeCell ref="AX113:AX118"/>
    <mergeCell ref="AY113:AY118"/>
    <mergeCell ref="AZ113:AZ118"/>
    <mergeCell ref="AT113:AT118"/>
    <mergeCell ref="AC113:AC118"/>
    <mergeCell ref="AD113:AD118"/>
    <mergeCell ref="AV113:AV118"/>
    <mergeCell ref="AG113:AG118"/>
    <mergeCell ref="AH113:AH118"/>
    <mergeCell ref="AI113:AI118"/>
    <mergeCell ref="AJ113:AJ118"/>
    <mergeCell ref="AK113:AK118"/>
    <mergeCell ref="AL113:AL118"/>
    <mergeCell ref="AM113:AM118"/>
    <mergeCell ref="W113:W118"/>
    <mergeCell ref="X113:X118"/>
    <mergeCell ref="AQ113:AQ118"/>
    <mergeCell ref="AR113:AR118"/>
    <mergeCell ref="AS113:AS118"/>
    <mergeCell ref="AP113:AP118"/>
    <mergeCell ref="Y113:Y118"/>
    <mergeCell ref="Z113:Z118"/>
    <mergeCell ref="AA113:AA118"/>
    <mergeCell ref="AB113:AB118"/>
    <mergeCell ref="M113:M118"/>
    <mergeCell ref="N113:N118"/>
    <mergeCell ref="AE113:AE118"/>
    <mergeCell ref="AF113:AF118"/>
    <mergeCell ref="Q113:Q118"/>
    <mergeCell ref="R113:R118"/>
    <mergeCell ref="S113:S118"/>
    <mergeCell ref="T113:T118"/>
    <mergeCell ref="U113:U118"/>
    <mergeCell ref="V113:V118"/>
    <mergeCell ref="O113:O118"/>
    <mergeCell ref="P113:P118"/>
    <mergeCell ref="E113:E118"/>
    <mergeCell ref="F113:F118"/>
    <mergeCell ref="G113:G118"/>
    <mergeCell ref="H113:H118"/>
    <mergeCell ref="I113:I118"/>
    <mergeCell ref="J113:J118"/>
    <mergeCell ref="K113:K118"/>
    <mergeCell ref="L113:L118"/>
    <mergeCell ref="A113:A118"/>
    <mergeCell ref="B113:B118"/>
    <mergeCell ref="C113:C118"/>
    <mergeCell ref="D113:D118"/>
    <mergeCell ref="BA106:BA111"/>
    <mergeCell ref="B112:BA112"/>
    <mergeCell ref="AQ106:AQ111"/>
    <mergeCell ref="AR106:AR111"/>
    <mergeCell ref="AC106:AC111"/>
    <mergeCell ref="AD106:AD111"/>
    <mergeCell ref="AE106:AE111"/>
    <mergeCell ref="AF106:AF111"/>
    <mergeCell ref="AS106:AS111"/>
    <mergeCell ref="AT106:AT111"/>
    <mergeCell ref="AW106:AW111"/>
    <mergeCell ref="AX106:AX111"/>
    <mergeCell ref="AG106:AG111"/>
    <mergeCell ref="AH106:AH111"/>
    <mergeCell ref="AI106:AI111"/>
    <mergeCell ref="AJ106:AJ111"/>
    <mergeCell ref="AU106:AU111"/>
    <mergeCell ref="AV106:AV111"/>
    <mergeCell ref="U106:U111"/>
    <mergeCell ref="V106:V111"/>
    <mergeCell ref="AY106:AY111"/>
    <mergeCell ref="AZ106:AZ111"/>
    <mergeCell ref="AK106:AK111"/>
    <mergeCell ref="AL106:AL111"/>
    <mergeCell ref="AM106:AM111"/>
    <mergeCell ref="AN106:AN111"/>
    <mergeCell ref="AO106:AO111"/>
    <mergeCell ref="AP106:AP111"/>
    <mergeCell ref="BA99:BA104"/>
    <mergeCell ref="B105:BA105"/>
    <mergeCell ref="G106:G111"/>
    <mergeCell ref="H106:H111"/>
    <mergeCell ref="AW99:AW104"/>
    <mergeCell ref="AX99:AX104"/>
    <mergeCell ref="AA106:AA111"/>
    <mergeCell ref="AB106:AB111"/>
    <mergeCell ref="S106:S111"/>
    <mergeCell ref="T106:T111"/>
    <mergeCell ref="M106:M111"/>
    <mergeCell ref="N106:N111"/>
    <mergeCell ref="O106:O111"/>
    <mergeCell ref="P106:P111"/>
    <mergeCell ref="Q106:Q111"/>
    <mergeCell ref="R106:R111"/>
    <mergeCell ref="AO99:AO104"/>
    <mergeCell ref="AP99:AP104"/>
    <mergeCell ref="AI99:AI104"/>
    <mergeCell ref="AJ99:AJ104"/>
    <mergeCell ref="W106:W111"/>
    <mergeCell ref="X106:X111"/>
    <mergeCell ref="Y106:Y111"/>
    <mergeCell ref="Z106:Z111"/>
    <mergeCell ref="AM99:AM104"/>
    <mergeCell ref="AN99:AN104"/>
    <mergeCell ref="K106:K111"/>
    <mergeCell ref="L106:L111"/>
    <mergeCell ref="E106:E111"/>
    <mergeCell ref="F106:F111"/>
    <mergeCell ref="I106:I111"/>
    <mergeCell ref="J106:J111"/>
    <mergeCell ref="A106:A111"/>
    <mergeCell ref="B106:B111"/>
    <mergeCell ref="C106:C111"/>
    <mergeCell ref="D106:D111"/>
    <mergeCell ref="AY99:AY104"/>
    <mergeCell ref="AZ99:AZ104"/>
    <mergeCell ref="AS99:AS104"/>
    <mergeCell ref="AT99:AT104"/>
    <mergeCell ref="AU99:AU104"/>
    <mergeCell ref="AV99:AV104"/>
    <mergeCell ref="W99:W104"/>
    <mergeCell ref="X99:X104"/>
    <mergeCell ref="Y99:Y104"/>
    <mergeCell ref="Z99:Z104"/>
    <mergeCell ref="AA99:AA104"/>
    <mergeCell ref="AB99:AB104"/>
    <mergeCell ref="AQ99:AQ104"/>
    <mergeCell ref="AR99:AR104"/>
    <mergeCell ref="AC99:AC104"/>
    <mergeCell ref="AD99:AD104"/>
    <mergeCell ref="AE99:AE104"/>
    <mergeCell ref="AF99:AF104"/>
    <mergeCell ref="AK99:AK104"/>
    <mergeCell ref="AL99:AL104"/>
    <mergeCell ref="AG99:AG104"/>
    <mergeCell ref="AH99:AH104"/>
    <mergeCell ref="K99:K104"/>
    <mergeCell ref="L99:L104"/>
    <mergeCell ref="S99:S104"/>
    <mergeCell ref="T99:T104"/>
    <mergeCell ref="M99:M104"/>
    <mergeCell ref="N99:N104"/>
    <mergeCell ref="O99:O104"/>
    <mergeCell ref="P99:P104"/>
    <mergeCell ref="U99:U104"/>
    <mergeCell ref="V99:V104"/>
    <mergeCell ref="BA92:BA97"/>
    <mergeCell ref="B98:BA98"/>
    <mergeCell ref="G99:G104"/>
    <mergeCell ref="H99:H104"/>
    <mergeCell ref="AW92:AW97"/>
    <mergeCell ref="AX92:AX97"/>
    <mergeCell ref="Q99:Q104"/>
    <mergeCell ref="R99:R104"/>
    <mergeCell ref="I99:I104"/>
    <mergeCell ref="J99:J104"/>
    <mergeCell ref="A99:A104"/>
    <mergeCell ref="B99:B104"/>
    <mergeCell ref="C99:C104"/>
    <mergeCell ref="D99:D104"/>
    <mergeCell ref="E99:E104"/>
    <mergeCell ref="F99:F104"/>
    <mergeCell ref="AM92:AM97"/>
    <mergeCell ref="AN92:AN97"/>
    <mergeCell ref="AO92:AO97"/>
    <mergeCell ref="AP92:AP97"/>
    <mergeCell ref="AY92:AY97"/>
    <mergeCell ref="AZ92:AZ97"/>
    <mergeCell ref="AS92:AS97"/>
    <mergeCell ref="AT92:AT97"/>
    <mergeCell ref="AU92:AU97"/>
    <mergeCell ref="AV92:AV97"/>
    <mergeCell ref="AA92:AA97"/>
    <mergeCell ref="AB92:AB97"/>
    <mergeCell ref="AI92:AI97"/>
    <mergeCell ref="AJ92:AJ97"/>
    <mergeCell ref="W92:W97"/>
    <mergeCell ref="X92:X97"/>
    <mergeCell ref="Y92:Y97"/>
    <mergeCell ref="Z92:Z97"/>
    <mergeCell ref="AQ92:AQ97"/>
    <mergeCell ref="AR92:AR97"/>
    <mergeCell ref="AC92:AC97"/>
    <mergeCell ref="AD92:AD97"/>
    <mergeCell ref="AE92:AE97"/>
    <mergeCell ref="AF92:AF97"/>
    <mergeCell ref="AK92:AK97"/>
    <mergeCell ref="AL92:AL97"/>
    <mergeCell ref="AG92:AG97"/>
    <mergeCell ref="AH92:AH97"/>
    <mergeCell ref="K92:K97"/>
    <mergeCell ref="L92:L97"/>
    <mergeCell ref="S92:S97"/>
    <mergeCell ref="T92:T97"/>
    <mergeCell ref="M92:M97"/>
    <mergeCell ref="N92:N97"/>
    <mergeCell ref="O92:O97"/>
    <mergeCell ref="P92:P97"/>
    <mergeCell ref="U92:U97"/>
    <mergeCell ref="V92:V97"/>
    <mergeCell ref="BA85:BA90"/>
    <mergeCell ref="B91:BA91"/>
    <mergeCell ref="G92:G97"/>
    <mergeCell ref="H92:H97"/>
    <mergeCell ref="AW85:AW90"/>
    <mergeCell ref="AX85:AX90"/>
    <mergeCell ref="Q92:Q97"/>
    <mergeCell ref="R92:R97"/>
    <mergeCell ref="I92:I97"/>
    <mergeCell ref="J92:J97"/>
    <mergeCell ref="A92:A97"/>
    <mergeCell ref="B92:B97"/>
    <mergeCell ref="C92:C97"/>
    <mergeCell ref="D92:D97"/>
    <mergeCell ref="E92:E97"/>
    <mergeCell ref="F92:F97"/>
    <mergeCell ref="AM85:AM90"/>
    <mergeCell ref="AN85:AN90"/>
    <mergeCell ref="AO85:AO90"/>
    <mergeCell ref="AP85:AP90"/>
    <mergeCell ref="AY85:AY90"/>
    <mergeCell ref="AZ85:AZ90"/>
    <mergeCell ref="AS85:AS90"/>
    <mergeCell ref="AT85:AT90"/>
    <mergeCell ref="AU85:AU90"/>
    <mergeCell ref="AV85:AV90"/>
    <mergeCell ref="AA85:AA90"/>
    <mergeCell ref="AB85:AB90"/>
    <mergeCell ref="AI85:AI90"/>
    <mergeCell ref="AJ85:AJ90"/>
    <mergeCell ref="W85:W90"/>
    <mergeCell ref="X85:X90"/>
    <mergeCell ref="Y85:Y90"/>
    <mergeCell ref="Z85:Z90"/>
    <mergeCell ref="AQ85:AQ90"/>
    <mergeCell ref="AR85:AR90"/>
    <mergeCell ref="AC85:AC90"/>
    <mergeCell ref="AD85:AD90"/>
    <mergeCell ref="AE85:AE90"/>
    <mergeCell ref="AF85:AF90"/>
    <mergeCell ref="AK85:AK90"/>
    <mergeCell ref="AL85:AL90"/>
    <mergeCell ref="AG85:AG90"/>
    <mergeCell ref="AH85:AH90"/>
    <mergeCell ref="K85:K90"/>
    <mergeCell ref="L85:L90"/>
    <mergeCell ref="S85:S90"/>
    <mergeCell ref="T85:T90"/>
    <mergeCell ref="M85:M90"/>
    <mergeCell ref="N85:N90"/>
    <mergeCell ref="O85:O90"/>
    <mergeCell ref="P85:P90"/>
    <mergeCell ref="U85:U90"/>
    <mergeCell ref="V85:V90"/>
    <mergeCell ref="BA78:BA83"/>
    <mergeCell ref="B84:BA84"/>
    <mergeCell ref="G85:G90"/>
    <mergeCell ref="H85:H90"/>
    <mergeCell ref="AW78:AW83"/>
    <mergeCell ref="AX78:AX83"/>
    <mergeCell ref="Q85:Q90"/>
    <mergeCell ref="R85:R90"/>
    <mergeCell ref="I85:I90"/>
    <mergeCell ref="J85:J90"/>
    <mergeCell ref="A85:A90"/>
    <mergeCell ref="B85:B90"/>
    <mergeCell ref="C85:C90"/>
    <mergeCell ref="D85:D90"/>
    <mergeCell ref="E85:E90"/>
    <mergeCell ref="F85:F90"/>
    <mergeCell ref="AM78:AM83"/>
    <mergeCell ref="AN78:AN83"/>
    <mergeCell ref="AO78:AO83"/>
    <mergeCell ref="AP78:AP83"/>
    <mergeCell ref="AY78:AY83"/>
    <mergeCell ref="AZ78:AZ83"/>
    <mergeCell ref="AS78:AS83"/>
    <mergeCell ref="AT78:AT83"/>
    <mergeCell ref="AU78:AU83"/>
    <mergeCell ref="AV78:AV83"/>
    <mergeCell ref="AA78:AA83"/>
    <mergeCell ref="AB78:AB83"/>
    <mergeCell ref="AI78:AI83"/>
    <mergeCell ref="AJ78:AJ83"/>
    <mergeCell ref="W78:W83"/>
    <mergeCell ref="X78:X83"/>
    <mergeCell ref="Y78:Y83"/>
    <mergeCell ref="Z78:Z83"/>
    <mergeCell ref="AQ78:AQ83"/>
    <mergeCell ref="AR78:AR83"/>
    <mergeCell ref="AC78:AC83"/>
    <mergeCell ref="AD78:AD83"/>
    <mergeCell ref="AE78:AE83"/>
    <mergeCell ref="AF78:AF83"/>
    <mergeCell ref="AK78:AK83"/>
    <mergeCell ref="AL78:AL83"/>
    <mergeCell ref="AG78:AG83"/>
    <mergeCell ref="AH78:AH83"/>
    <mergeCell ref="K78:K83"/>
    <mergeCell ref="L78:L83"/>
    <mergeCell ref="S78:S83"/>
    <mergeCell ref="T78:T83"/>
    <mergeCell ref="M78:M83"/>
    <mergeCell ref="N78:N83"/>
    <mergeCell ref="O78:O83"/>
    <mergeCell ref="P78:P83"/>
    <mergeCell ref="U78:U83"/>
    <mergeCell ref="V78:V83"/>
    <mergeCell ref="BA71:BA76"/>
    <mergeCell ref="B77:BA77"/>
    <mergeCell ref="G78:G83"/>
    <mergeCell ref="H78:H83"/>
    <mergeCell ref="AW71:AW76"/>
    <mergeCell ref="AX71:AX76"/>
    <mergeCell ref="Q78:Q83"/>
    <mergeCell ref="R78:R83"/>
    <mergeCell ref="I78:I83"/>
    <mergeCell ref="J78:J83"/>
    <mergeCell ref="A78:A83"/>
    <mergeCell ref="B78:B83"/>
    <mergeCell ref="C78:C83"/>
    <mergeCell ref="D78:D83"/>
    <mergeCell ref="E78:E83"/>
    <mergeCell ref="F78:F83"/>
    <mergeCell ref="AM71:AM76"/>
    <mergeCell ref="AN71:AN76"/>
    <mergeCell ref="AO71:AO76"/>
    <mergeCell ref="AP71:AP76"/>
    <mergeCell ref="AY71:AY76"/>
    <mergeCell ref="AZ71:AZ76"/>
    <mergeCell ref="AS71:AS76"/>
    <mergeCell ref="AT71:AT76"/>
    <mergeCell ref="AU71:AU76"/>
    <mergeCell ref="AV71:AV76"/>
    <mergeCell ref="AA71:AA76"/>
    <mergeCell ref="AB71:AB76"/>
    <mergeCell ref="AI71:AI76"/>
    <mergeCell ref="AJ71:AJ76"/>
    <mergeCell ref="W71:W76"/>
    <mergeCell ref="X71:X76"/>
    <mergeCell ref="Y71:Y76"/>
    <mergeCell ref="Z71:Z76"/>
    <mergeCell ref="AQ71:AQ76"/>
    <mergeCell ref="AR71:AR76"/>
    <mergeCell ref="AC71:AC76"/>
    <mergeCell ref="AD71:AD76"/>
    <mergeCell ref="AE71:AE76"/>
    <mergeCell ref="AF71:AF76"/>
    <mergeCell ref="AK71:AK76"/>
    <mergeCell ref="AL71:AL76"/>
    <mergeCell ref="AG71:AG76"/>
    <mergeCell ref="AH71:AH76"/>
    <mergeCell ref="K71:K76"/>
    <mergeCell ref="L71:L76"/>
    <mergeCell ref="S71:S76"/>
    <mergeCell ref="T71:T76"/>
    <mergeCell ref="M71:M76"/>
    <mergeCell ref="N71:N76"/>
    <mergeCell ref="O71:O76"/>
    <mergeCell ref="P71:P76"/>
    <mergeCell ref="U71:U76"/>
    <mergeCell ref="V71:V76"/>
    <mergeCell ref="BA64:BA69"/>
    <mergeCell ref="B70:BA70"/>
    <mergeCell ref="G71:G76"/>
    <mergeCell ref="H71:H76"/>
    <mergeCell ref="AW64:AW69"/>
    <mergeCell ref="AX64:AX69"/>
    <mergeCell ref="Q71:Q76"/>
    <mergeCell ref="R71:R76"/>
    <mergeCell ref="I71:I76"/>
    <mergeCell ref="J71:J76"/>
    <mergeCell ref="A71:A76"/>
    <mergeCell ref="B71:B76"/>
    <mergeCell ref="C71:C76"/>
    <mergeCell ref="D71:D76"/>
    <mergeCell ref="E71:E76"/>
    <mergeCell ref="F71:F76"/>
    <mergeCell ref="AM64:AM69"/>
    <mergeCell ref="AN64:AN69"/>
    <mergeCell ref="AO64:AO69"/>
    <mergeCell ref="AP64:AP69"/>
    <mergeCell ref="AY64:AY69"/>
    <mergeCell ref="AZ64:AZ69"/>
    <mergeCell ref="AS64:AS69"/>
    <mergeCell ref="AT64:AT69"/>
    <mergeCell ref="AU64:AU69"/>
    <mergeCell ref="AV64:AV69"/>
    <mergeCell ref="AA64:AA69"/>
    <mergeCell ref="AB64:AB69"/>
    <mergeCell ref="AI64:AI69"/>
    <mergeCell ref="AJ64:AJ69"/>
    <mergeCell ref="W64:W69"/>
    <mergeCell ref="X64:X69"/>
    <mergeCell ref="Y64:Y69"/>
    <mergeCell ref="Z64:Z69"/>
    <mergeCell ref="AQ64:AQ69"/>
    <mergeCell ref="AR64:AR69"/>
    <mergeCell ref="AC64:AC69"/>
    <mergeCell ref="AD64:AD69"/>
    <mergeCell ref="AE64:AE69"/>
    <mergeCell ref="AF64:AF69"/>
    <mergeCell ref="AK64:AK69"/>
    <mergeCell ref="AL64:AL69"/>
    <mergeCell ref="AG64:AG69"/>
    <mergeCell ref="AH64:AH69"/>
    <mergeCell ref="K64:K69"/>
    <mergeCell ref="L64:L69"/>
    <mergeCell ref="S64:S69"/>
    <mergeCell ref="T64:T69"/>
    <mergeCell ref="M64:M69"/>
    <mergeCell ref="N64:N69"/>
    <mergeCell ref="O64:O69"/>
    <mergeCell ref="P64:P69"/>
    <mergeCell ref="U64:U69"/>
    <mergeCell ref="V64:V69"/>
    <mergeCell ref="BA57:BA62"/>
    <mergeCell ref="B63:BA63"/>
    <mergeCell ref="G64:G69"/>
    <mergeCell ref="H64:H69"/>
    <mergeCell ref="AW57:AW62"/>
    <mergeCell ref="AX57:AX62"/>
    <mergeCell ref="Q64:Q69"/>
    <mergeCell ref="R64:R69"/>
    <mergeCell ref="I64:I69"/>
    <mergeCell ref="J64:J69"/>
    <mergeCell ref="A64:A69"/>
    <mergeCell ref="B64:B69"/>
    <mergeCell ref="C64:C69"/>
    <mergeCell ref="D64:D69"/>
    <mergeCell ref="E64:E69"/>
    <mergeCell ref="F64:F69"/>
    <mergeCell ref="AM57:AM62"/>
    <mergeCell ref="AN57:AN62"/>
    <mergeCell ref="AO57:AO62"/>
    <mergeCell ref="AP57:AP62"/>
    <mergeCell ref="AY57:AY62"/>
    <mergeCell ref="AZ57:AZ62"/>
    <mergeCell ref="AS57:AS62"/>
    <mergeCell ref="AT57:AT62"/>
    <mergeCell ref="AU57:AU62"/>
    <mergeCell ref="AV57:AV62"/>
    <mergeCell ref="AA57:AA62"/>
    <mergeCell ref="AB57:AB62"/>
    <mergeCell ref="AI57:AI62"/>
    <mergeCell ref="AJ57:AJ62"/>
    <mergeCell ref="W57:W62"/>
    <mergeCell ref="X57:X62"/>
    <mergeCell ref="Y57:Y62"/>
    <mergeCell ref="Z57:Z62"/>
    <mergeCell ref="AQ57:AQ62"/>
    <mergeCell ref="AR57:AR62"/>
    <mergeCell ref="AC57:AC62"/>
    <mergeCell ref="AD57:AD62"/>
    <mergeCell ref="AE57:AE62"/>
    <mergeCell ref="AF57:AF62"/>
    <mergeCell ref="AK57:AK62"/>
    <mergeCell ref="AL57:AL62"/>
    <mergeCell ref="AG57:AG62"/>
    <mergeCell ref="AH57:AH62"/>
    <mergeCell ref="K57:K62"/>
    <mergeCell ref="L57:L62"/>
    <mergeCell ref="S57:S62"/>
    <mergeCell ref="T57:T62"/>
    <mergeCell ref="M57:M62"/>
    <mergeCell ref="N57:N62"/>
    <mergeCell ref="O57:O62"/>
    <mergeCell ref="P57:P62"/>
    <mergeCell ref="U57:U62"/>
    <mergeCell ref="V57:V62"/>
    <mergeCell ref="BA50:BA55"/>
    <mergeCell ref="B56:BA56"/>
    <mergeCell ref="G57:G62"/>
    <mergeCell ref="H57:H62"/>
    <mergeCell ref="AW50:AW55"/>
    <mergeCell ref="AX50:AX55"/>
    <mergeCell ref="Q57:Q62"/>
    <mergeCell ref="R57:R62"/>
    <mergeCell ref="I57:I62"/>
    <mergeCell ref="J57:J62"/>
    <mergeCell ref="A57:A62"/>
    <mergeCell ref="B57:B62"/>
    <mergeCell ref="C57:C62"/>
    <mergeCell ref="D57:D62"/>
    <mergeCell ref="E57:E62"/>
    <mergeCell ref="F57:F62"/>
    <mergeCell ref="AM50:AM55"/>
    <mergeCell ref="AN50:AN55"/>
    <mergeCell ref="AO50:AO55"/>
    <mergeCell ref="AP50:AP55"/>
    <mergeCell ref="AY50:AY55"/>
    <mergeCell ref="AZ50:AZ55"/>
    <mergeCell ref="AS50:AS55"/>
    <mergeCell ref="AT50:AT55"/>
    <mergeCell ref="AU50:AU55"/>
    <mergeCell ref="AV50:AV55"/>
    <mergeCell ref="AA50:AA55"/>
    <mergeCell ref="AB50:AB55"/>
    <mergeCell ref="AI50:AI55"/>
    <mergeCell ref="AJ50:AJ55"/>
    <mergeCell ref="W50:W55"/>
    <mergeCell ref="X50:X55"/>
    <mergeCell ref="Y50:Y55"/>
    <mergeCell ref="Z50:Z55"/>
    <mergeCell ref="AQ50:AQ55"/>
    <mergeCell ref="AR50:AR55"/>
    <mergeCell ref="AC50:AC55"/>
    <mergeCell ref="AD50:AD55"/>
    <mergeCell ref="AE50:AE55"/>
    <mergeCell ref="AF50:AF55"/>
    <mergeCell ref="AK50:AK55"/>
    <mergeCell ref="AL50:AL55"/>
    <mergeCell ref="AG50:AG55"/>
    <mergeCell ref="AH50:AH55"/>
    <mergeCell ref="K50:K55"/>
    <mergeCell ref="L50:L55"/>
    <mergeCell ref="S50:S55"/>
    <mergeCell ref="T50:T55"/>
    <mergeCell ref="M50:M55"/>
    <mergeCell ref="N50:N55"/>
    <mergeCell ref="O50:O55"/>
    <mergeCell ref="P50:P55"/>
    <mergeCell ref="U50:U55"/>
    <mergeCell ref="V50:V55"/>
    <mergeCell ref="BA43:BA48"/>
    <mergeCell ref="B49:BA49"/>
    <mergeCell ref="G50:G55"/>
    <mergeCell ref="H50:H55"/>
    <mergeCell ref="AW43:AW48"/>
    <mergeCell ref="AX43:AX48"/>
    <mergeCell ref="Q50:Q55"/>
    <mergeCell ref="R50:R55"/>
    <mergeCell ref="I50:I55"/>
    <mergeCell ref="J50:J55"/>
    <mergeCell ref="A50:A55"/>
    <mergeCell ref="B50:B55"/>
    <mergeCell ref="C50:C55"/>
    <mergeCell ref="D50:D55"/>
    <mergeCell ref="E50:E55"/>
    <mergeCell ref="F50:F55"/>
    <mergeCell ref="AM43:AM48"/>
    <mergeCell ref="AN43:AN48"/>
    <mergeCell ref="AO43:AO48"/>
    <mergeCell ref="AP43:AP48"/>
    <mergeCell ref="AY43:AY48"/>
    <mergeCell ref="AZ43:AZ48"/>
    <mergeCell ref="AS43:AS48"/>
    <mergeCell ref="AT43:AT48"/>
    <mergeCell ref="AU43:AU48"/>
    <mergeCell ref="AV43:AV48"/>
    <mergeCell ref="AA43:AA48"/>
    <mergeCell ref="AB43:AB48"/>
    <mergeCell ref="AI43:AI48"/>
    <mergeCell ref="AJ43:AJ48"/>
    <mergeCell ref="W43:W48"/>
    <mergeCell ref="X43:X48"/>
    <mergeCell ref="Y43:Y48"/>
    <mergeCell ref="Z43:Z48"/>
    <mergeCell ref="AQ43:AQ48"/>
    <mergeCell ref="AR43:AR48"/>
    <mergeCell ref="AC43:AC48"/>
    <mergeCell ref="AD43:AD48"/>
    <mergeCell ref="AE43:AE48"/>
    <mergeCell ref="AF43:AF48"/>
    <mergeCell ref="AK43:AK48"/>
    <mergeCell ref="AL43:AL48"/>
    <mergeCell ref="AG43:AG48"/>
    <mergeCell ref="AH43:AH48"/>
    <mergeCell ref="U43:U48"/>
    <mergeCell ref="V43:V48"/>
    <mergeCell ref="K43:K48"/>
    <mergeCell ref="L43:L48"/>
    <mergeCell ref="S43:S48"/>
    <mergeCell ref="T43:T48"/>
    <mergeCell ref="M43:M48"/>
    <mergeCell ref="N43:N48"/>
    <mergeCell ref="O43:O48"/>
    <mergeCell ref="P43:P48"/>
    <mergeCell ref="BA36:BA41"/>
    <mergeCell ref="B42:BA42"/>
    <mergeCell ref="G43:G48"/>
    <mergeCell ref="H43:H48"/>
    <mergeCell ref="AW36:AW41"/>
    <mergeCell ref="AX36:AX41"/>
    <mergeCell ref="Q43:Q48"/>
    <mergeCell ref="R43:R48"/>
    <mergeCell ref="E43:E48"/>
    <mergeCell ref="F43:F48"/>
    <mergeCell ref="I43:I48"/>
    <mergeCell ref="J43:J48"/>
    <mergeCell ref="A43:A48"/>
    <mergeCell ref="B43:B48"/>
    <mergeCell ref="C43:C48"/>
    <mergeCell ref="D43:D48"/>
    <mergeCell ref="AO36:AO41"/>
    <mergeCell ref="AP36:AP41"/>
    <mergeCell ref="AY36:AY41"/>
    <mergeCell ref="AZ36:AZ41"/>
    <mergeCell ref="AS36:AS41"/>
    <mergeCell ref="AT36:AT41"/>
    <mergeCell ref="AU36:AU41"/>
    <mergeCell ref="AV36:AV41"/>
    <mergeCell ref="AI36:AI41"/>
    <mergeCell ref="AJ36:AJ41"/>
    <mergeCell ref="AK36:AK41"/>
    <mergeCell ref="AL36:AL41"/>
    <mergeCell ref="AM36:AM41"/>
    <mergeCell ref="AN36:AN41"/>
    <mergeCell ref="Y36:Y41"/>
    <mergeCell ref="Z36:Z41"/>
    <mergeCell ref="AQ36:AQ41"/>
    <mergeCell ref="AR36:AR41"/>
    <mergeCell ref="AC36:AC41"/>
    <mergeCell ref="AD36:AD41"/>
    <mergeCell ref="AE36:AE41"/>
    <mergeCell ref="AF36:AF41"/>
    <mergeCell ref="AG36:AG41"/>
    <mergeCell ref="AH36:AH41"/>
    <mergeCell ref="AA36:AA41"/>
    <mergeCell ref="AB36:AB41"/>
    <mergeCell ref="M36:M41"/>
    <mergeCell ref="N36:N41"/>
    <mergeCell ref="O36:O41"/>
    <mergeCell ref="P36:P41"/>
    <mergeCell ref="U36:U41"/>
    <mergeCell ref="V36:V41"/>
    <mergeCell ref="W36:W41"/>
    <mergeCell ref="X36:X41"/>
    <mergeCell ref="E36:E41"/>
    <mergeCell ref="F36:F41"/>
    <mergeCell ref="G36:G41"/>
    <mergeCell ref="H36:H41"/>
    <mergeCell ref="AR33:AR34"/>
    <mergeCell ref="AS33:AS34"/>
    <mergeCell ref="AN33:AN34"/>
    <mergeCell ref="AO33:AO34"/>
    <mergeCell ref="AB33:AB34"/>
    <mergeCell ref="AC33:AC34"/>
    <mergeCell ref="S36:S41"/>
    <mergeCell ref="T36:T41"/>
    <mergeCell ref="AP33:AP34"/>
    <mergeCell ref="AQ33:AQ34"/>
    <mergeCell ref="AH33:AH34"/>
    <mergeCell ref="AI33:AI34"/>
    <mergeCell ref="AF33:AF34"/>
    <mergeCell ref="AG33:AG34"/>
    <mergeCell ref="AL33:AL34"/>
    <mergeCell ref="AM33:AM34"/>
    <mergeCell ref="I36:I41"/>
    <mergeCell ref="J36:J41"/>
    <mergeCell ref="K36:K41"/>
    <mergeCell ref="L36:L41"/>
    <mergeCell ref="Q36:Q41"/>
    <mergeCell ref="R36:R41"/>
    <mergeCell ref="A36:A41"/>
    <mergeCell ref="B36:B41"/>
    <mergeCell ref="C36:C41"/>
    <mergeCell ref="D36:D41"/>
    <mergeCell ref="AZ33:AZ34"/>
    <mergeCell ref="BA33:BA34"/>
    <mergeCell ref="AT33:AT34"/>
    <mergeCell ref="AU33:AU34"/>
    <mergeCell ref="AV33:AV34"/>
    <mergeCell ref="AW33:AW34"/>
    <mergeCell ref="V33:V34"/>
    <mergeCell ref="W33:W34"/>
    <mergeCell ref="X33:X34"/>
    <mergeCell ref="Y33:Y34"/>
    <mergeCell ref="AJ33:AJ34"/>
    <mergeCell ref="AK33:AK34"/>
    <mergeCell ref="AD33:AD34"/>
    <mergeCell ref="AE33:AE34"/>
    <mergeCell ref="Z33:Z34"/>
    <mergeCell ref="AA33:AA34"/>
    <mergeCell ref="P33:P34"/>
    <mergeCell ref="Q33:Q34"/>
    <mergeCell ref="BA30:BA31"/>
    <mergeCell ref="A33:A34"/>
    <mergeCell ref="B33:B34"/>
    <mergeCell ref="C33:C34"/>
    <mergeCell ref="D33:D34"/>
    <mergeCell ref="E33:E34"/>
    <mergeCell ref="AX33:AX34"/>
    <mergeCell ref="AY33:AY34"/>
    <mergeCell ref="J33:J34"/>
    <mergeCell ref="K33:K34"/>
    <mergeCell ref="L33:L34"/>
    <mergeCell ref="M33:M34"/>
    <mergeCell ref="N33:N34"/>
    <mergeCell ref="O33:O34"/>
    <mergeCell ref="F33:F34"/>
    <mergeCell ref="G33:G34"/>
    <mergeCell ref="H33:H34"/>
    <mergeCell ref="I33:I34"/>
    <mergeCell ref="AG30:AG31"/>
    <mergeCell ref="AH30:AH31"/>
    <mergeCell ref="R33:R34"/>
    <mergeCell ref="S33:S34"/>
    <mergeCell ref="T33:T34"/>
    <mergeCell ref="U33:U34"/>
    <mergeCell ref="AW30:AW31"/>
    <mergeCell ref="AX30:AX31"/>
    <mergeCell ref="AO30:AO31"/>
    <mergeCell ref="AP30:AP31"/>
    <mergeCell ref="AQ30:AQ31"/>
    <mergeCell ref="AR30:AR31"/>
    <mergeCell ref="AK30:AK31"/>
    <mergeCell ref="AL30:AL31"/>
    <mergeCell ref="AM30:AM31"/>
    <mergeCell ref="AN30:AN31"/>
    <mergeCell ref="AY30:AY31"/>
    <mergeCell ref="AZ30:AZ31"/>
    <mergeCell ref="AS30:AS31"/>
    <mergeCell ref="AT30:AT31"/>
    <mergeCell ref="AU30:AU31"/>
    <mergeCell ref="AV30:AV31"/>
    <mergeCell ref="S30:S31"/>
    <mergeCell ref="T30:T31"/>
    <mergeCell ref="AC30:AC31"/>
    <mergeCell ref="AD30:AD31"/>
    <mergeCell ref="AI30:AI31"/>
    <mergeCell ref="AJ30:AJ31"/>
    <mergeCell ref="AR27:AR28"/>
    <mergeCell ref="AS27:AS28"/>
    <mergeCell ref="U30:U31"/>
    <mergeCell ref="V30:V31"/>
    <mergeCell ref="AP27:AP28"/>
    <mergeCell ref="AQ27:AQ28"/>
    <mergeCell ref="AE30:AE31"/>
    <mergeCell ref="AF30:AF31"/>
    <mergeCell ref="AA30:AA31"/>
    <mergeCell ref="AB30:AB31"/>
    <mergeCell ref="K30:K31"/>
    <mergeCell ref="L30:L31"/>
    <mergeCell ref="Q30:Q31"/>
    <mergeCell ref="R30:R31"/>
    <mergeCell ref="M30:M31"/>
    <mergeCell ref="N30:N31"/>
    <mergeCell ref="O30:O31"/>
    <mergeCell ref="P30:P31"/>
    <mergeCell ref="E30:E31"/>
    <mergeCell ref="F30:F31"/>
    <mergeCell ref="G30:G31"/>
    <mergeCell ref="H30:H31"/>
    <mergeCell ref="Y30:Y31"/>
    <mergeCell ref="Z30:Z31"/>
    <mergeCell ref="W30:W31"/>
    <mergeCell ref="X30:X31"/>
    <mergeCell ref="I30:I31"/>
    <mergeCell ref="J30:J31"/>
    <mergeCell ref="A30:A31"/>
    <mergeCell ref="B30:B31"/>
    <mergeCell ref="C30:C31"/>
    <mergeCell ref="D30:D31"/>
    <mergeCell ref="AH27:AH28"/>
    <mergeCell ref="AI27:AI28"/>
    <mergeCell ref="Z27:Z28"/>
    <mergeCell ref="AA27:AA28"/>
    <mergeCell ref="AB27:AB28"/>
    <mergeCell ref="AC27:AC28"/>
    <mergeCell ref="AZ27:AZ28"/>
    <mergeCell ref="BA27:BA28"/>
    <mergeCell ref="AT27:AT28"/>
    <mergeCell ref="AU27:AU28"/>
    <mergeCell ref="AV27:AV28"/>
    <mergeCell ref="AW27:AW28"/>
    <mergeCell ref="AX27:AX28"/>
    <mergeCell ref="AY27:AY28"/>
    <mergeCell ref="AJ27:AJ28"/>
    <mergeCell ref="AK27:AK28"/>
    <mergeCell ref="AL27:AL28"/>
    <mergeCell ref="AM27:AM28"/>
    <mergeCell ref="AN27:AN28"/>
    <mergeCell ref="AO27:AO28"/>
    <mergeCell ref="AD27:AD28"/>
    <mergeCell ref="AE27:AE28"/>
    <mergeCell ref="AF27:AF28"/>
    <mergeCell ref="AG27:AG28"/>
    <mergeCell ref="R27:R28"/>
    <mergeCell ref="S27:S28"/>
    <mergeCell ref="T27:T28"/>
    <mergeCell ref="U27:U28"/>
    <mergeCell ref="V27:V28"/>
    <mergeCell ref="W27:W28"/>
    <mergeCell ref="X27:X28"/>
    <mergeCell ref="Y27:Y28"/>
    <mergeCell ref="J27:J28"/>
    <mergeCell ref="K27:K28"/>
    <mergeCell ref="L27:L28"/>
    <mergeCell ref="M27:M28"/>
    <mergeCell ref="N27:N28"/>
    <mergeCell ref="O27:O28"/>
    <mergeCell ref="P27:P28"/>
    <mergeCell ref="Q27:Q28"/>
    <mergeCell ref="BA24:BA25"/>
    <mergeCell ref="A27:A28"/>
    <mergeCell ref="B27:B28"/>
    <mergeCell ref="C27:C28"/>
    <mergeCell ref="D27:D28"/>
    <mergeCell ref="E27:E28"/>
    <mergeCell ref="F27:F28"/>
    <mergeCell ref="G27:G28"/>
    <mergeCell ref="H27:H28"/>
    <mergeCell ref="I27:I28"/>
    <mergeCell ref="AM24:AM25"/>
    <mergeCell ref="AN24:AN25"/>
    <mergeCell ref="AU24:AU25"/>
    <mergeCell ref="AV24:AV25"/>
    <mergeCell ref="AO24:AO25"/>
    <mergeCell ref="AP24:AP25"/>
    <mergeCell ref="AC24:AC25"/>
    <mergeCell ref="AD24:AD25"/>
    <mergeCell ref="AK24:AK25"/>
    <mergeCell ref="AL24:AL25"/>
    <mergeCell ref="AE24:AE25"/>
    <mergeCell ref="AF24:AF25"/>
    <mergeCell ref="AG24:AG25"/>
    <mergeCell ref="AH24:AH25"/>
    <mergeCell ref="AI24:AI25"/>
    <mergeCell ref="AJ24:AJ25"/>
    <mergeCell ref="Y24:Y25"/>
    <mergeCell ref="Z24:Z25"/>
    <mergeCell ref="AY24:AY25"/>
    <mergeCell ref="AZ24:AZ25"/>
    <mergeCell ref="AQ24:AQ25"/>
    <mergeCell ref="AR24:AR25"/>
    <mergeCell ref="AW24:AW25"/>
    <mergeCell ref="AX24:AX25"/>
    <mergeCell ref="AS24:AS25"/>
    <mergeCell ref="AT24:AT25"/>
    <mergeCell ref="AA24:AA25"/>
    <mergeCell ref="AB24:AB25"/>
    <mergeCell ref="M24:M25"/>
    <mergeCell ref="N24:N25"/>
    <mergeCell ref="O24:O25"/>
    <mergeCell ref="P24:P25"/>
    <mergeCell ref="U24:U25"/>
    <mergeCell ref="V24:V25"/>
    <mergeCell ref="W24:W25"/>
    <mergeCell ref="X24:X25"/>
    <mergeCell ref="E24:E25"/>
    <mergeCell ref="F24:F25"/>
    <mergeCell ref="G24:G25"/>
    <mergeCell ref="H24:H25"/>
    <mergeCell ref="AR21:AR22"/>
    <mergeCell ref="AS21:AS22"/>
    <mergeCell ref="AN21:AN22"/>
    <mergeCell ref="AO21:AO22"/>
    <mergeCell ref="AB21:AB22"/>
    <mergeCell ref="AC21:AC22"/>
    <mergeCell ref="S24:S25"/>
    <mergeCell ref="T24:T25"/>
    <mergeCell ref="AP21:AP22"/>
    <mergeCell ref="AQ21:AQ22"/>
    <mergeCell ref="AH21:AH22"/>
    <mergeCell ref="AI21:AI22"/>
    <mergeCell ref="AF21:AF22"/>
    <mergeCell ref="AG21:AG22"/>
    <mergeCell ref="AL21:AL22"/>
    <mergeCell ref="AM21:AM22"/>
    <mergeCell ref="I24:I25"/>
    <mergeCell ref="J24:J25"/>
    <mergeCell ref="K24:K25"/>
    <mergeCell ref="L24:L25"/>
    <mergeCell ref="Q24:Q25"/>
    <mergeCell ref="R24:R25"/>
    <mergeCell ref="A24:A25"/>
    <mergeCell ref="B24:B25"/>
    <mergeCell ref="C24:C25"/>
    <mergeCell ref="D24:D25"/>
    <mergeCell ref="AZ21:AZ22"/>
    <mergeCell ref="BA21:BA22"/>
    <mergeCell ref="AT21:AT22"/>
    <mergeCell ref="AU21:AU22"/>
    <mergeCell ref="AV21:AV22"/>
    <mergeCell ref="AW21:AW22"/>
    <mergeCell ref="V21:V22"/>
    <mergeCell ref="W21:W22"/>
    <mergeCell ref="X21:X22"/>
    <mergeCell ref="Y21:Y22"/>
    <mergeCell ref="AJ21:AJ22"/>
    <mergeCell ref="AK21:AK22"/>
    <mergeCell ref="AD21:AD22"/>
    <mergeCell ref="AE21:AE22"/>
    <mergeCell ref="Z21:Z22"/>
    <mergeCell ref="AA21:AA22"/>
    <mergeCell ref="P21:P22"/>
    <mergeCell ref="Q21:Q22"/>
    <mergeCell ref="BA18:BA19"/>
    <mergeCell ref="A21:A22"/>
    <mergeCell ref="B21:B22"/>
    <mergeCell ref="C21:C22"/>
    <mergeCell ref="D21:D22"/>
    <mergeCell ref="E21:E22"/>
    <mergeCell ref="AX21:AX22"/>
    <mergeCell ref="AY21:AY22"/>
    <mergeCell ref="J21:J22"/>
    <mergeCell ref="K21:K22"/>
    <mergeCell ref="L21:L22"/>
    <mergeCell ref="M21:M22"/>
    <mergeCell ref="N21:N22"/>
    <mergeCell ref="O21:O22"/>
    <mergeCell ref="F21:F22"/>
    <mergeCell ref="G21:G22"/>
    <mergeCell ref="H21:H22"/>
    <mergeCell ref="I21:I22"/>
    <mergeCell ref="AG18:AG19"/>
    <mergeCell ref="AH18:AH19"/>
    <mergeCell ref="R21:R22"/>
    <mergeCell ref="S21:S22"/>
    <mergeCell ref="T21:T22"/>
    <mergeCell ref="U21:U22"/>
    <mergeCell ref="AW18:AW19"/>
    <mergeCell ref="AX18:AX19"/>
    <mergeCell ref="AO18:AO19"/>
    <mergeCell ref="AP18:AP19"/>
    <mergeCell ref="AQ18:AQ19"/>
    <mergeCell ref="AR18:AR19"/>
    <mergeCell ref="AK18:AK19"/>
    <mergeCell ref="AL18:AL19"/>
    <mergeCell ref="AM18:AM19"/>
    <mergeCell ref="AN18:AN19"/>
    <mergeCell ref="AY18:AY19"/>
    <mergeCell ref="AZ18:AZ19"/>
    <mergeCell ref="AS18:AS19"/>
    <mergeCell ref="AT18:AT19"/>
    <mergeCell ref="AU18:AU19"/>
    <mergeCell ref="AV18:AV19"/>
    <mergeCell ref="S18:S19"/>
    <mergeCell ref="T18:T19"/>
    <mergeCell ref="AC18:AC19"/>
    <mergeCell ref="AD18:AD19"/>
    <mergeCell ref="AI18:AI19"/>
    <mergeCell ref="AJ18:AJ19"/>
    <mergeCell ref="AR15:AR16"/>
    <mergeCell ref="AS15:AS16"/>
    <mergeCell ref="U18:U19"/>
    <mergeCell ref="V18:V19"/>
    <mergeCell ref="AP15:AP16"/>
    <mergeCell ref="AQ15:AQ16"/>
    <mergeCell ref="AE18:AE19"/>
    <mergeCell ref="AF18:AF19"/>
    <mergeCell ref="AA18:AA19"/>
    <mergeCell ref="AB18:AB19"/>
    <mergeCell ref="K18:K19"/>
    <mergeCell ref="L18:L19"/>
    <mergeCell ref="Q18:Q19"/>
    <mergeCell ref="R18:R19"/>
    <mergeCell ref="M18:M19"/>
    <mergeCell ref="N18:N19"/>
    <mergeCell ref="O18:O19"/>
    <mergeCell ref="P18:P19"/>
    <mergeCell ref="E18:E19"/>
    <mergeCell ref="F18:F19"/>
    <mergeCell ref="G18:G19"/>
    <mergeCell ref="H18:H19"/>
    <mergeCell ref="Y18:Y19"/>
    <mergeCell ref="Z18:Z19"/>
    <mergeCell ref="W18:W19"/>
    <mergeCell ref="X18:X19"/>
    <mergeCell ref="I18:I19"/>
    <mergeCell ref="J18:J19"/>
    <mergeCell ref="A18:A19"/>
    <mergeCell ref="B18:B19"/>
    <mergeCell ref="C18:C19"/>
    <mergeCell ref="D18:D19"/>
    <mergeCell ref="AH15:AH16"/>
    <mergeCell ref="AI15:AI16"/>
    <mergeCell ref="Z15:Z16"/>
    <mergeCell ref="AA15:AA16"/>
    <mergeCell ref="AB15:AB16"/>
    <mergeCell ref="AC15:AC16"/>
    <mergeCell ref="AZ15:AZ16"/>
    <mergeCell ref="BA15:BA16"/>
    <mergeCell ref="AT15:AT16"/>
    <mergeCell ref="AU15:AU16"/>
    <mergeCell ref="AV15:AV16"/>
    <mergeCell ref="AW15:AW16"/>
    <mergeCell ref="AX15:AX16"/>
    <mergeCell ref="AY15:AY16"/>
    <mergeCell ref="AJ15:AJ16"/>
    <mergeCell ref="AK15:AK16"/>
    <mergeCell ref="AL15:AL16"/>
    <mergeCell ref="AM15:AM16"/>
    <mergeCell ref="AN15:AN16"/>
    <mergeCell ref="AO15:AO16"/>
    <mergeCell ref="AD15:AD16"/>
    <mergeCell ref="AE15:AE16"/>
    <mergeCell ref="AF15:AF16"/>
    <mergeCell ref="AG15:AG16"/>
    <mergeCell ref="R15:R16"/>
    <mergeCell ref="S15:S16"/>
    <mergeCell ref="T15:T16"/>
    <mergeCell ref="U15:U16"/>
    <mergeCell ref="V15:V16"/>
    <mergeCell ref="W15:W16"/>
    <mergeCell ref="X15:X16"/>
    <mergeCell ref="Y15:Y16"/>
    <mergeCell ref="Q15:Q16"/>
    <mergeCell ref="J15:J16"/>
    <mergeCell ref="K15:K16"/>
    <mergeCell ref="L15:L16"/>
    <mergeCell ref="M15:M16"/>
    <mergeCell ref="I15:I16"/>
    <mergeCell ref="N15:N16"/>
    <mergeCell ref="O15:O16"/>
    <mergeCell ref="P15:P16"/>
    <mergeCell ref="E15:E16"/>
    <mergeCell ref="F15:F16"/>
    <mergeCell ref="G15:G16"/>
    <mergeCell ref="H15:H16"/>
    <mergeCell ref="A15:A16"/>
    <mergeCell ref="B15:B16"/>
    <mergeCell ref="C15:C16"/>
    <mergeCell ref="D15:D16"/>
    <mergeCell ref="B14:BA14"/>
    <mergeCell ref="AE12:AE13"/>
    <mergeCell ref="AL12:AL13"/>
    <mergeCell ref="AM12:AM13"/>
    <mergeCell ref="AN12:AN13"/>
    <mergeCell ref="AZ12:AZ13"/>
    <mergeCell ref="BA12:BA13"/>
    <mergeCell ref="AX12:AX13"/>
    <mergeCell ref="AY12:AY13"/>
    <mergeCell ref="AO12:AO13"/>
    <mergeCell ref="AV12:AV13"/>
    <mergeCell ref="AW12:AW13"/>
    <mergeCell ref="AP12:AP13"/>
    <mergeCell ref="AQ12:AQ13"/>
    <mergeCell ref="AT12:AT13"/>
    <mergeCell ref="AU12:AU13"/>
    <mergeCell ref="AR12:AR13"/>
    <mergeCell ref="AS12:AS13"/>
    <mergeCell ref="I12:I13"/>
    <mergeCell ref="AJ12:AJ13"/>
    <mergeCell ref="AK12:AK13"/>
    <mergeCell ref="V12:V13"/>
    <mergeCell ref="W12:W13"/>
    <mergeCell ref="X12:X13"/>
    <mergeCell ref="Y12:Y13"/>
    <mergeCell ref="Z12:Z13"/>
    <mergeCell ref="R12:R13"/>
    <mergeCell ref="S12:S13"/>
    <mergeCell ref="N12:N13"/>
    <mergeCell ref="O12:O13"/>
    <mergeCell ref="P12:P13"/>
    <mergeCell ref="Q12:Q13"/>
    <mergeCell ref="G12:G13"/>
    <mergeCell ref="H12:H13"/>
    <mergeCell ref="A12:A13"/>
    <mergeCell ref="B12:B13"/>
    <mergeCell ref="C12:C13"/>
    <mergeCell ref="D12:D13"/>
    <mergeCell ref="E12:E13"/>
    <mergeCell ref="F12:F13"/>
    <mergeCell ref="AQ10:AQ11"/>
    <mergeCell ref="AR10:AR11"/>
    <mergeCell ref="AS10:AS11"/>
    <mergeCell ref="AP10:AP11"/>
    <mergeCell ref="T12:T13"/>
    <mergeCell ref="U12:U13"/>
    <mergeCell ref="AL10:AL11"/>
    <mergeCell ref="AM10:AM11"/>
    <mergeCell ref="AC12:AC13"/>
    <mergeCell ref="AA12:AA13"/>
    <mergeCell ref="AF12:AF13"/>
    <mergeCell ref="AG12:AG13"/>
    <mergeCell ref="AH12:AH13"/>
    <mergeCell ref="AI12:AI13"/>
    <mergeCell ref="AD12:AD13"/>
    <mergeCell ref="J12:J13"/>
    <mergeCell ref="K12:K13"/>
    <mergeCell ref="L12:L13"/>
    <mergeCell ref="M12:M13"/>
    <mergeCell ref="AB12:AB13"/>
    <mergeCell ref="AB10:AB11"/>
    <mergeCell ref="BA10:BA11"/>
    <mergeCell ref="AT10:AT11"/>
    <mergeCell ref="AU10:AU11"/>
    <mergeCell ref="AV10:AV11"/>
    <mergeCell ref="AW10:AW11"/>
    <mergeCell ref="AZ10:AZ11"/>
    <mergeCell ref="AY10:AY11"/>
    <mergeCell ref="AX10:AX11"/>
    <mergeCell ref="AO10:AO11"/>
    <mergeCell ref="AN10:AN11"/>
    <mergeCell ref="AD10:AD11"/>
    <mergeCell ref="AE10:AE11"/>
    <mergeCell ref="AF10:AF11"/>
    <mergeCell ref="O10:O11"/>
    <mergeCell ref="P10:P11"/>
    <mergeCell ref="Q10:Q11"/>
    <mergeCell ref="AJ10:AJ11"/>
    <mergeCell ref="AG10:AG11"/>
    <mergeCell ref="AH10:AH11"/>
    <mergeCell ref="AC10:AC11"/>
    <mergeCell ref="Y10:Y11"/>
    <mergeCell ref="Z10:Z11"/>
    <mergeCell ref="E10:E11"/>
    <mergeCell ref="F10:F11"/>
    <mergeCell ref="G10:G11"/>
    <mergeCell ref="H10:H11"/>
    <mergeCell ref="S10:S11"/>
    <mergeCell ref="T10:T11"/>
    <mergeCell ref="AA10:AA11"/>
    <mergeCell ref="A10:A11"/>
    <mergeCell ref="B10:B11"/>
    <mergeCell ref="C10:C11"/>
    <mergeCell ref="D10:D11"/>
    <mergeCell ref="M10:M11"/>
    <mergeCell ref="AK10:AK11"/>
    <mergeCell ref="V10:V11"/>
    <mergeCell ref="W10:W11"/>
    <mergeCell ref="X10:X11"/>
    <mergeCell ref="R10:R11"/>
    <mergeCell ref="N10:N11"/>
    <mergeCell ref="I10:I11"/>
    <mergeCell ref="AX8:AX9"/>
    <mergeCell ref="AP8:AP9"/>
    <mergeCell ref="AQ8:AQ9"/>
    <mergeCell ref="AR8:AR9"/>
    <mergeCell ref="J10:J11"/>
    <mergeCell ref="K10:K11"/>
    <mergeCell ref="AM8:AM9"/>
    <mergeCell ref="AI10:AI11"/>
    <mergeCell ref="L10:L11"/>
    <mergeCell ref="AF8:AF9"/>
    <mergeCell ref="BA8:BA9"/>
    <mergeCell ref="AT8:AT9"/>
    <mergeCell ref="AU8:AU9"/>
    <mergeCell ref="AV8:AV9"/>
    <mergeCell ref="AW8:AW9"/>
    <mergeCell ref="AZ8:AZ9"/>
    <mergeCell ref="AY8:AY9"/>
    <mergeCell ref="U10:U11"/>
    <mergeCell ref="AL8:AL9"/>
    <mergeCell ref="AH8:AH9"/>
    <mergeCell ref="AS8:AS9"/>
    <mergeCell ref="AI8:AI9"/>
    <mergeCell ref="AK8:AK9"/>
    <mergeCell ref="AN8:AN9"/>
    <mergeCell ref="AO8:AO9"/>
    <mergeCell ref="X8:X9"/>
    <mergeCell ref="Y8:Y9"/>
    <mergeCell ref="Z8:Z9"/>
    <mergeCell ref="AJ8:AJ9"/>
    <mergeCell ref="AD8:AD9"/>
    <mergeCell ref="AC8:AC9"/>
    <mergeCell ref="AG8:AG9"/>
    <mergeCell ref="AA8:AA9"/>
    <mergeCell ref="AB8:AB9"/>
    <mergeCell ref="AE8:AE9"/>
    <mergeCell ref="V8:V9"/>
    <mergeCell ref="O8:O9"/>
    <mergeCell ref="P8:P9"/>
    <mergeCell ref="Q8:Q9"/>
    <mergeCell ref="R8:R9"/>
    <mergeCell ref="S8:S9"/>
    <mergeCell ref="T8:T9"/>
    <mergeCell ref="A8:A9"/>
    <mergeCell ref="B8:B9"/>
    <mergeCell ref="C8:C9"/>
    <mergeCell ref="D8:D9"/>
    <mergeCell ref="H8:H9"/>
    <mergeCell ref="I8:I9"/>
    <mergeCell ref="E8:E9"/>
    <mergeCell ref="F8:F9"/>
    <mergeCell ref="G8:G9"/>
    <mergeCell ref="W8:W9"/>
    <mergeCell ref="AX6:AX7"/>
    <mergeCell ref="AL6:AL7"/>
    <mergeCell ref="K8:K9"/>
    <mergeCell ref="L8:L9"/>
    <mergeCell ref="M8:M9"/>
    <mergeCell ref="N8:N9"/>
    <mergeCell ref="U8:U9"/>
    <mergeCell ref="AA6:AA7"/>
    <mergeCell ref="P6:P7"/>
    <mergeCell ref="AY6:AY7"/>
    <mergeCell ref="AZ6:AZ7"/>
    <mergeCell ref="AP6:AP7"/>
    <mergeCell ref="AR6:AR7"/>
    <mergeCell ref="AS6:AS7"/>
    <mergeCell ref="AQ6:AQ7"/>
    <mergeCell ref="AF6:AF7"/>
    <mergeCell ref="AG6:AG7"/>
    <mergeCell ref="AH6:AH7"/>
    <mergeCell ref="AM6:AM7"/>
    <mergeCell ref="AB6:AB7"/>
    <mergeCell ref="AC6:AC7"/>
    <mergeCell ref="AD6:AD7"/>
    <mergeCell ref="AE6:AE7"/>
    <mergeCell ref="X6:X7"/>
    <mergeCell ref="Y6:Y7"/>
    <mergeCell ref="Q6:Q7"/>
    <mergeCell ref="W6:W7"/>
    <mergeCell ref="J8:J9"/>
    <mergeCell ref="BA6:BA7"/>
    <mergeCell ref="AT6:AT7"/>
    <mergeCell ref="AU6:AU7"/>
    <mergeCell ref="AV6:AV7"/>
    <mergeCell ref="AW6:AW7"/>
    <mergeCell ref="N6:N7"/>
    <mergeCell ref="O6:O7"/>
    <mergeCell ref="J6:J7"/>
    <mergeCell ref="K6:K7"/>
    <mergeCell ref="L6:L7"/>
    <mergeCell ref="M6:M7"/>
    <mergeCell ref="A6:A7"/>
    <mergeCell ref="B6:B7"/>
    <mergeCell ref="C6:C7"/>
    <mergeCell ref="D6:D7"/>
    <mergeCell ref="I6:I7"/>
    <mergeCell ref="E6:E7"/>
    <mergeCell ref="F6:F7"/>
    <mergeCell ref="G6:G7"/>
    <mergeCell ref="H6:H7"/>
    <mergeCell ref="AW3:AW4"/>
    <mergeCell ref="AX3:BA3"/>
    <mergeCell ref="AJ3:AJ4"/>
    <mergeCell ref="AK3:AN3"/>
    <mergeCell ref="AO3:AR3"/>
    <mergeCell ref="AS3:AS4"/>
    <mergeCell ref="AT3:AV3"/>
    <mergeCell ref="AO6:AO7"/>
    <mergeCell ref="S6:S7"/>
    <mergeCell ref="T6:T7"/>
    <mergeCell ref="U6:U7"/>
    <mergeCell ref="V6:V7"/>
    <mergeCell ref="Z6:Z7"/>
    <mergeCell ref="AK6:AK7"/>
    <mergeCell ref="AI6:AI7"/>
    <mergeCell ref="AN6:AN7"/>
    <mergeCell ref="AJ6:AJ7"/>
    <mergeCell ref="S3:S4"/>
    <mergeCell ref="T3:V3"/>
    <mergeCell ref="W3:W4"/>
    <mergeCell ref="X3:Z3"/>
    <mergeCell ref="AA3:AA4"/>
    <mergeCell ref="AB3:AE3"/>
    <mergeCell ref="AF3:AF4"/>
    <mergeCell ref="AG3:AI3"/>
    <mergeCell ref="A2:Q2"/>
    <mergeCell ref="A3:A5"/>
    <mergeCell ref="B3:E3"/>
    <mergeCell ref="F3:F4"/>
    <mergeCell ref="G3:I3"/>
    <mergeCell ref="J3:J4"/>
    <mergeCell ref="K3:M3"/>
    <mergeCell ref="O3:R3"/>
  </mergeCells>
  <phoneticPr fontId="0" type="noConversion"/>
  <pageMargins left="0.26" right="0.28000000000000003" top="0.98425196850393704" bottom="0.98425196850393704" header="0" footer="0"/>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sheetPr>
    <outlinePr summaryRight="0"/>
  </sheetPr>
  <dimension ref="A1:CM100"/>
  <sheetViews>
    <sheetView showZeros="0" view="pageBreakPreview" zoomScale="85" zoomScaleNormal="80" zoomScaleSheetLayoutView="95" workbookViewId="0">
      <pane xSplit="14" ySplit="6" topLeftCell="O7" activePane="bottomRight" state="frozen"/>
      <selection pane="topRight" activeCell="O1" sqref="O1"/>
      <selection pane="bottomLeft" activeCell="A7" sqref="A7"/>
      <selection pane="bottomRight" activeCell="H47" sqref="H47"/>
    </sheetView>
  </sheetViews>
  <sheetFormatPr defaultColWidth="14.6640625" defaultRowHeight="14.25" customHeight="1"/>
  <cols>
    <col min="1" max="1" width="11.6640625" customWidth="1"/>
    <col min="2" max="2" width="33.83203125" customWidth="1"/>
    <col min="3" max="3" width="5.6640625" customWidth="1"/>
    <col min="4" max="4" width="4.33203125" customWidth="1"/>
    <col min="5" max="5" width="6" customWidth="1"/>
    <col min="6" max="6" width="5.33203125" customWidth="1"/>
    <col min="7" max="7" width="7.1640625" customWidth="1"/>
    <col min="8" max="8" width="6.5" customWidth="1"/>
    <col min="9" max="9" width="5.5" customWidth="1"/>
    <col min="10" max="10" width="6.5" customWidth="1"/>
    <col min="11" max="11" width="6.83203125" customWidth="1"/>
    <col min="12" max="15" width="5.1640625" customWidth="1"/>
    <col min="16" max="16" width="6.1640625" customWidth="1"/>
    <col min="17" max="17" width="5.1640625" customWidth="1"/>
    <col min="18" max="18" width="4.6640625" customWidth="1"/>
    <col min="19" max="19" width="6.1640625" customWidth="1"/>
    <col min="20" max="20" width="5.1640625" customWidth="1"/>
    <col min="21" max="23" width="4.6640625" customWidth="1"/>
    <col min="24" max="24" width="4.83203125" customWidth="1"/>
    <col min="25" max="25" width="6.83203125" customWidth="1"/>
    <col min="26" max="26" width="5" customWidth="1"/>
    <col min="27" max="27" width="4.6640625" customWidth="1"/>
    <col min="28" max="28" width="6.1640625" customWidth="1"/>
    <col min="29" max="29" width="5.1640625" customWidth="1"/>
    <col min="30" max="30" width="4.6640625" customWidth="1"/>
    <col min="31" max="31" width="5" customWidth="1"/>
    <col min="32" max="32" width="4.6640625" customWidth="1"/>
    <col min="33" max="33" width="5.33203125" customWidth="1"/>
    <col min="34" max="34" width="6.1640625" customWidth="1"/>
    <col min="35" max="35" width="5.1640625" customWidth="1"/>
    <col min="36" max="36" width="4.6640625" customWidth="1"/>
    <col min="37" max="37" width="6.1640625" customWidth="1"/>
    <col min="38" max="38" width="5.1640625" customWidth="1"/>
    <col min="39" max="42" width="4.6640625" customWidth="1"/>
    <col min="43" max="43" width="6.5" customWidth="1"/>
    <col min="44" max="44" width="5.1640625" customWidth="1"/>
    <col min="45" max="45" width="4.6640625" customWidth="1"/>
    <col min="46" max="46" width="6.1640625" customWidth="1"/>
    <col min="47" max="47" width="5" customWidth="1"/>
    <col min="48" max="51" width="4.6640625" customWidth="1"/>
    <col min="52" max="52" width="6.1640625" customWidth="1"/>
    <col min="53" max="53" width="5.83203125" customWidth="1"/>
    <col min="54" max="54" width="4.6640625" customWidth="1"/>
    <col min="55" max="55" width="6.1640625" customWidth="1"/>
    <col min="56" max="56" width="5.33203125" customWidth="1"/>
    <col min="57" max="60" width="4.6640625" customWidth="1"/>
    <col min="61" max="61" width="6.83203125" customWidth="1"/>
    <col min="62" max="62" width="5.5" customWidth="1"/>
    <col min="63" max="63" width="4.6640625" customWidth="1"/>
    <col min="64" max="64" width="6.1640625" customWidth="1"/>
    <col min="65" max="65" width="5.6640625" customWidth="1"/>
    <col min="66" max="69" width="4.6640625" customWidth="1"/>
    <col min="70" max="70" width="6.1640625" customWidth="1"/>
    <col min="71" max="71" width="5.33203125" customWidth="1"/>
    <col min="72" max="72" width="4.6640625" customWidth="1"/>
    <col min="73" max="73" width="6.1640625" customWidth="1"/>
    <col min="74" max="74" width="5" customWidth="1"/>
    <col min="75" max="78" width="4.6640625" customWidth="1"/>
    <col min="79" max="79" width="6.1640625" customWidth="1"/>
    <col min="80" max="80" width="5" customWidth="1"/>
    <col min="81" max="81" width="4.6640625" customWidth="1"/>
    <col min="82" max="82" width="6.1640625" customWidth="1"/>
    <col min="83" max="83" width="5" customWidth="1"/>
    <col min="84" max="87" width="4.6640625" customWidth="1"/>
    <col min="88" max="88" width="5.5" customWidth="1"/>
    <col min="89" max="90" width="7.5" customWidth="1"/>
  </cols>
  <sheetData>
    <row r="1" spans="1:90" ht="12.75" customHeight="1">
      <c r="A1" s="252" t="s">
        <v>51</v>
      </c>
      <c r="B1" s="293" t="s">
        <v>323</v>
      </c>
      <c r="C1" s="271" t="s">
        <v>106</v>
      </c>
      <c r="D1" s="271"/>
      <c r="E1" s="271"/>
      <c r="F1" s="271"/>
      <c r="G1" s="271" t="s">
        <v>107</v>
      </c>
      <c r="H1" s="271"/>
      <c r="I1" s="271"/>
      <c r="J1" s="271"/>
      <c r="K1" s="271"/>
      <c r="L1" s="271"/>
      <c r="M1" s="271"/>
      <c r="N1" s="271"/>
      <c r="O1" s="271"/>
      <c r="P1" s="252" t="s">
        <v>108</v>
      </c>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t="s">
        <v>12</v>
      </c>
      <c r="CK1" s="271" t="s">
        <v>353</v>
      </c>
      <c r="CL1" s="271"/>
    </row>
    <row r="2" spans="1:90" ht="12.75" customHeight="1">
      <c r="A2" s="252"/>
      <c r="B2" s="293"/>
      <c r="C2" s="271"/>
      <c r="D2" s="271"/>
      <c r="E2" s="271"/>
      <c r="F2" s="271"/>
      <c r="G2" s="271"/>
      <c r="H2" s="271"/>
      <c r="I2" s="271"/>
      <c r="J2" s="271"/>
      <c r="K2" s="271"/>
      <c r="L2" s="271"/>
      <c r="M2" s="271"/>
      <c r="N2" s="271"/>
      <c r="O2" s="271"/>
      <c r="P2" s="252" t="s">
        <v>109</v>
      </c>
      <c r="Q2" s="252"/>
      <c r="R2" s="252"/>
      <c r="S2" s="252"/>
      <c r="T2" s="252"/>
      <c r="U2" s="252"/>
      <c r="V2" s="252"/>
      <c r="W2" s="252"/>
      <c r="X2" s="252"/>
      <c r="Y2" s="252"/>
      <c r="Z2" s="252"/>
      <c r="AA2" s="252"/>
      <c r="AB2" s="252"/>
      <c r="AC2" s="252"/>
      <c r="AD2" s="252"/>
      <c r="AE2" s="252"/>
      <c r="AF2" s="252"/>
      <c r="AG2" s="252"/>
      <c r="AH2" s="252" t="s">
        <v>110</v>
      </c>
      <c r="AI2" s="252"/>
      <c r="AJ2" s="252"/>
      <c r="AK2" s="252"/>
      <c r="AL2" s="252"/>
      <c r="AM2" s="252"/>
      <c r="AN2" s="252"/>
      <c r="AO2" s="252"/>
      <c r="AP2" s="252"/>
      <c r="AQ2" s="252"/>
      <c r="AR2" s="252"/>
      <c r="AS2" s="252"/>
      <c r="AT2" s="252"/>
      <c r="AU2" s="252"/>
      <c r="AV2" s="252"/>
      <c r="AW2" s="252"/>
      <c r="AX2" s="252"/>
      <c r="AY2" s="252"/>
      <c r="AZ2" s="252" t="s">
        <v>111</v>
      </c>
      <c r="BA2" s="252"/>
      <c r="BB2" s="252"/>
      <c r="BC2" s="252"/>
      <c r="BD2" s="252"/>
      <c r="BE2" s="252"/>
      <c r="BF2" s="252"/>
      <c r="BG2" s="252"/>
      <c r="BH2" s="252"/>
      <c r="BI2" s="252"/>
      <c r="BJ2" s="252"/>
      <c r="BK2" s="252"/>
      <c r="BL2" s="252"/>
      <c r="BM2" s="252"/>
      <c r="BN2" s="252"/>
      <c r="BO2" s="252"/>
      <c r="BP2" s="252"/>
      <c r="BQ2" s="252"/>
      <c r="BR2" s="252" t="s">
        <v>112</v>
      </c>
      <c r="BS2" s="252"/>
      <c r="BT2" s="252"/>
      <c r="BU2" s="252"/>
      <c r="BV2" s="252"/>
      <c r="BW2" s="252"/>
      <c r="BX2" s="252"/>
      <c r="BY2" s="252"/>
      <c r="BZ2" s="252"/>
      <c r="CA2" s="252"/>
      <c r="CB2" s="252"/>
      <c r="CC2" s="252"/>
      <c r="CD2" s="252"/>
      <c r="CE2" s="252"/>
      <c r="CF2" s="252"/>
      <c r="CG2" s="252"/>
      <c r="CH2" s="252"/>
      <c r="CI2" s="252"/>
      <c r="CJ2" s="252"/>
      <c r="CK2" s="271"/>
      <c r="CL2" s="271"/>
    </row>
    <row r="3" spans="1:90" ht="12.75" customHeight="1">
      <c r="A3" s="252"/>
      <c r="B3" s="293"/>
      <c r="C3" s="292" t="s">
        <v>113</v>
      </c>
      <c r="D3" s="294" t="s">
        <v>114</v>
      </c>
      <c r="E3" s="292" t="s">
        <v>115</v>
      </c>
      <c r="F3" s="292" t="s">
        <v>475</v>
      </c>
      <c r="G3" s="292" t="s">
        <v>116</v>
      </c>
      <c r="H3" s="292" t="s">
        <v>499</v>
      </c>
      <c r="I3" s="292" t="s">
        <v>117</v>
      </c>
      <c r="J3" s="271" t="s">
        <v>118</v>
      </c>
      <c r="K3" s="271"/>
      <c r="L3" s="271"/>
      <c r="M3" s="271"/>
      <c r="N3" s="271"/>
      <c r="O3" s="292" t="s">
        <v>501</v>
      </c>
      <c r="P3" s="252" t="s">
        <v>119</v>
      </c>
      <c r="Q3" s="252"/>
      <c r="R3" s="252"/>
      <c r="S3" s="252"/>
      <c r="T3" s="252"/>
      <c r="U3" s="252"/>
      <c r="V3" s="252"/>
      <c r="W3" s="252"/>
      <c r="X3" s="252"/>
      <c r="Y3" s="252" t="s">
        <v>120</v>
      </c>
      <c r="Z3" s="252"/>
      <c r="AA3" s="252"/>
      <c r="AB3" s="252"/>
      <c r="AC3" s="252"/>
      <c r="AD3" s="252"/>
      <c r="AE3" s="252"/>
      <c r="AF3" s="252"/>
      <c r="AG3" s="252"/>
      <c r="AH3" s="252" t="s">
        <v>121</v>
      </c>
      <c r="AI3" s="252"/>
      <c r="AJ3" s="252"/>
      <c r="AK3" s="252"/>
      <c r="AL3" s="252"/>
      <c r="AM3" s="252"/>
      <c r="AN3" s="252"/>
      <c r="AO3" s="252"/>
      <c r="AP3" s="252"/>
      <c r="AQ3" s="252" t="s">
        <v>122</v>
      </c>
      <c r="AR3" s="252"/>
      <c r="AS3" s="252"/>
      <c r="AT3" s="252"/>
      <c r="AU3" s="252"/>
      <c r="AV3" s="252"/>
      <c r="AW3" s="252"/>
      <c r="AX3" s="252"/>
      <c r="AY3" s="252"/>
      <c r="AZ3" s="252" t="s">
        <v>123</v>
      </c>
      <c r="BA3" s="252"/>
      <c r="BB3" s="252"/>
      <c r="BC3" s="252"/>
      <c r="BD3" s="252"/>
      <c r="BE3" s="252"/>
      <c r="BF3" s="252"/>
      <c r="BG3" s="252"/>
      <c r="BH3" s="252"/>
      <c r="BI3" s="252" t="s">
        <v>124</v>
      </c>
      <c r="BJ3" s="252"/>
      <c r="BK3" s="252"/>
      <c r="BL3" s="252"/>
      <c r="BM3" s="252"/>
      <c r="BN3" s="252"/>
      <c r="BO3" s="252"/>
      <c r="BP3" s="252"/>
      <c r="BQ3" s="252"/>
      <c r="BR3" s="252" t="s">
        <v>125</v>
      </c>
      <c r="BS3" s="252"/>
      <c r="BT3" s="252"/>
      <c r="BU3" s="252"/>
      <c r="BV3" s="252"/>
      <c r="BW3" s="252"/>
      <c r="BX3" s="252"/>
      <c r="BY3" s="252"/>
      <c r="BZ3" s="252"/>
      <c r="CA3" s="252" t="s">
        <v>126</v>
      </c>
      <c r="CB3" s="252"/>
      <c r="CC3" s="252"/>
      <c r="CD3" s="252"/>
      <c r="CE3" s="252"/>
      <c r="CF3" s="252"/>
      <c r="CG3" s="252"/>
      <c r="CH3" s="252"/>
      <c r="CI3" s="252"/>
      <c r="CJ3" s="252"/>
      <c r="CK3" s="271"/>
      <c r="CL3" s="271"/>
    </row>
    <row r="4" spans="1:90" ht="12.75" customHeight="1">
      <c r="A4" s="252"/>
      <c r="B4" s="293"/>
      <c r="C4" s="292"/>
      <c r="D4" s="295"/>
      <c r="E4" s="292"/>
      <c r="F4" s="292"/>
      <c r="G4" s="292"/>
      <c r="H4" s="292"/>
      <c r="I4" s="292"/>
      <c r="J4" s="294" t="s">
        <v>327</v>
      </c>
      <c r="K4" s="252" t="s">
        <v>128</v>
      </c>
      <c r="L4" s="252"/>
      <c r="M4" s="252"/>
      <c r="N4" s="252"/>
      <c r="O4" s="292"/>
      <c r="P4" s="252" t="s">
        <v>129</v>
      </c>
      <c r="Q4" s="252"/>
      <c r="R4" s="252"/>
      <c r="S4" s="252"/>
      <c r="T4" s="252"/>
      <c r="U4" s="252"/>
      <c r="V4" s="252"/>
      <c r="W4" s="252"/>
      <c r="X4" s="252"/>
      <c r="Y4" s="252" t="s">
        <v>130</v>
      </c>
      <c r="Z4" s="252"/>
      <c r="AA4" s="252"/>
      <c r="AB4" s="252"/>
      <c r="AC4" s="252"/>
      <c r="AD4" s="252"/>
      <c r="AE4" s="252"/>
      <c r="AF4" s="252"/>
      <c r="AG4" s="252"/>
      <c r="AH4" s="252" t="s">
        <v>129</v>
      </c>
      <c r="AI4" s="252"/>
      <c r="AJ4" s="252"/>
      <c r="AK4" s="252"/>
      <c r="AL4" s="252"/>
      <c r="AM4" s="252"/>
      <c r="AN4" s="252"/>
      <c r="AO4" s="252"/>
      <c r="AP4" s="252"/>
      <c r="AQ4" s="252" t="s">
        <v>129</v>
      </c>
      <c r="AR4" s="252"/>
      <c r="AS4" s="252"/>
      <c r="AT4" s="252"/>
      <c r="AU4" s="252"/>
      <c r="AV4" s="252"/>
      <c r="AW4" s="252"/>
      <c r="AX4" s="252"/>
      <c r="AY4" s="252"/>
      <c r="AZ4" s="252" t="s">
        <v>340</v>
      </c>
      <c r="BA4" s="252"/>
      <c r="BB4" s="252"/>
      <c r="BC4" s="252"/>
      <c r="BD4" s="252"/>
      <c r="BE4" s="252"/>
      <c r="BF4" s="252"/>
      <c r="BG4" s="252"/>
      <c r="BH4" s="252"/>
      <c r="BI4" s="252" t="s">
        <v>401</v>
      </c>
      <c r="BJ4" s="252"/>
      <c r="BK4" s="252"/>
      <c r="BL4" s="252"/>
      <c r="BM4" s="252"/>
      <c r="BN4" s="252"/>
      <c r="BO4" s="252"/>
      <c r="BP4" s="252"/>
      <c r="BQ4" s="252"/>
      <c r="BR4" s="252" t="s">
        <v>402</v>
      </c>
      <c r="BS4" s="252"/>
      <c r="BT4" s="252"/>
      <c r="BU4" s="252"/>
      <c r="BV4" s="252"/>
      <c r="BW4" s="252"/>
      <c r="BX4" s="252"/>
      <c r="BY4" s="252"/>
      <c r="BZ4" s="252"/>
      <c r="CA4" s="252" t="s">
        <v>403</v>
      </c>
      <c r="CB4" s="252"/>
      <c r="CC4" s="252"/>
      <c r="CD4" s="252"/>
      <c r="CE4" s="252"/>
      <c r="CF4" s="252"/>
      <c r="CG4" s="252"/>
      <c r="CH4" s="252"/>
      <c r="CI4" s="252"/>
      <c r="CJ4" s="252"/>
      <c r="CK4" s="271"/>
      <c r="CL4" s="271"/>
    </row>
    <row r="5" spans="1:90" ht="16.5" customHeight="1">
      <c r="A5" s="252"/>
      <c r="B5" s="293"/>
      <c r="C5" s="292"/>
      <c r="D5" s="295"/>
      <c r="E5" s="292"/>
      <c r="F5" s="292"/>
      <c r="G5" s="292"/>
      <c r="H5" s="292"/>
      <c r="I5" s="292"/>
      <c r="J5" s="295"/>
      <c r="K5" s="292" t="s">
        <v>131</v>
      </c>
      <c r="L5" s="292" t="s">
        <v>132</v>
      </c>
      <c r="M5" s="292" t="s">
        <v>325</v>
      </c>
      <c r="N5" s="292" t="s">
        <v>500</v>
      </c>
      <c r="O5" s="292"/>
      <c r="P5" s="297" t="s">
        <v>133</v>
      </c>
      <c r="Q5" s="297" t="s">
        <v>134</v>
      </c>
      <c r="R5" s="297" t="s">
        <v>135</v>
      </c>
      <c r="S5" s="294" t="s">
        <v>327</v>
      </c>
      <c r="T5" s="252" t="s">
        <v>128</v>
      </c>
      <c r="U5" s="252"/>
      <c r="V5" s="252"/>
      <c r="W5" s="252"/>
      <c r="X5" s="292" t="s">
        <v>501</v>
      </c>
      <c r="Y5" s="297" t="s">
        <v>133</v>
      </c>
      <c r="Z5" s="297" t="s">
        <v>134</v>
      </c>
      <c r="AA5" s="297" t="s">
        <v>135</v>
      </c>
      <c r="AB5" s="292" t="s">
        <v>327</v>
      </c>
      <c r="AC5" s="252" t="s">
        <v>128</v>
      </c>
      <c r="AD5" s="252"/>
      <c r="AE5" s="252"/>
      <c r="AF5" s="252"/>
      <c r="AG5" s="292" t="s">
        <v>501</v>
      </c>
      <c r="AH5" s="297" t="s">
        <v>133</v>
      </c>
      <c r="AI5" s="297" t="s">
        <v>134</v>
      </c>
      <c r="AJ5" s="297" t="s">
        <v>135</v>
      </c>
      <c r="AK5" s="292" t="s">
        <v>327</v>
      </c>
      <c r="AL5" s="252" t="s">
        <v>128</v>
      </c>
      <c r="AM5" s="252"/>
      <c r="AN5" s="252"/>
      <c r="AO5" s="252"/>
      <c r="AP5" s="292" t="s">
        <v>501</v>
      </c>
      <c r="AQ5" s="297" t="s">
        <v>133</v>
      </c>
      <c r="AR5" s="297" t="s">
        <v>134</v>
      </c>
      <c r="AS5" s="297" t="s">
        <v>135</v>
      </c>
      <c r="AT5" s="294" t="s">
        <v>327</v>
      </c>
      <c r="AU5" s="252" t="s">
        <v>128</v>
      </c>
      <c r="AV5" s="252"/>
      <c r="AW5" s="252"/>
      <c r="AX5" s="252"/>
      <c r="AY5" s="292" t="s">
        <v>501</v>
      </c>
      <c r="AZ5" s="297" t="s">
        <v>133</v>
      </c>
      <c r="BA5" s="297" t="s">
        <v>134</v>
      </c>
      <c r="BB5" s="297" t="s">
        <v>135</v>
      </c>
      <c r="BC5" s="294" t="s">
        <v>327</v>
      </c>
      <c r="BD5" s="252" t="s">
        <v>128</v>
      </c>
      <c r="BE5" s="252"/>
      <c r="BF5" s="252"/>
      <c r="BG5" s="252"/>
      <c r="BH5" s="292" t="s">
        <v>501</v>
      </c>
      <c r="BI5" s="297" t="s">
        <v>133</v>
      </c>
      <c r="BJ5" s="297" t="s">
        <v>134</v>
      </c>
      <c r="BK5" s="297" t="s">
        <v>135</v>
      </c>
      <c r="BL5" s="294" t="s">
        <v>327</v>
      </c>
      <c r="BM5" s="252" t="s">
        <v>128</v>
      </c>
      <c r="BN5" s="252"/>
      <c r="BO5" s="252"/>
      <c r="BP5" s="252"/>
      <c r="BQ5" s="292" t="s">
        <v>501</v>
      </c>
      <c r="BR5" s="297" t="s">
        <v>133</v>
      </c>
      <c r="BS5" s="297" t="s">
        <v>134</v>
      </c>
      <c r="BT5" s="297" t="s">
        <v>135</v>
      </c>
      <c r="BU5" s="292" t="s">
        <v>327</v>
      </c>
      <c r="BV5" s="252" t="s">
        <v>128</v>
      </c>
      <c r="BW5" s="252"/>
      <c r="BX5" s="252"/>
      <c r="BY5" s="252"/>
      <c r="BZ5" s="292" t="s">
        <v>501</v>
      </c>
      <c r="CA5" s="297" t="s">
        <v>133</v>
      </c>
      <c r="CB5" s="297" t="s">
        <v>134</v>
      </c>
      <c r="CC5" s="297" t="s">
        <v>135</v>
      </c>
      <c r="CD5" s="292" t="s">
        <v>327</v>
      </c>
      <c r="CE5" s="252" t="s">
        <v>128</v>
      </c>
      <c r="CF5" s="252"/>
      <c r="CG5" s="252"/>
      <c r="CH5" s="252"/>
      <c r="CI5" s="292" t="s">
        <v>501</v>
      </c>
      <c r="CJ5" s="252"/>
      <c r="CK5" s="271" t="s">
        <v>136</v>
      </c>
      <c r="CL5" s="271" t="s">
        <v>137</v>
      </c>
    </row>
    <row r="6" spans="1:90" ht="60.75" customHeight="1">
      <c r="A6" s="252"/>
      <c r="B6" s="293"/>
      <c r="C6" s="292"/>
      <c r="D6" s="296"/>
      <c r="E6" s="292"/>
      <c r="F6" s="292"/>
      <c r="G6" s="292"/>
      <c r="H6" s="292"/>
      <c r="I6" s="292"/>
      <c r="J6" s="296"/>
      <c r="K6" s="292"/>
      <c r="L6" s="292"/>
      <c r="M6" s="292"/>
      <c r="N6" s="292"/>
      <c r="O6" s="292"/>
      <c r="P6" s="297"/>
      <c r="Q6" s="297"/>
      <c r="R6" s="297"/>
      <c r="S6" s="296"/>
      <c r="T6" s="21" t="s">
        <v>138</v>
      </c>
      <c r="U6" s="21" t="s">
        <v>132</v>
      </c>
      <c r="V6" s="21" t="s">
        <v>326</v>
      </c>
      <c r="W6" s="21" t="s">
        <v>500</v>
      </c>
      <c r="X6" s="292"/>
      <c r="Y6" s="297"/>
      <c r="Z6" s="297"/>
      <c r="AA6" s="297"/>
      <c r="AB6" s="292"/>
      <c r="AC6" s="21" t="s">
        <v>138</v>
      </c>
      <c r="AD6" s="21" t="s">
        <v>132</v>
      </c>
      <c r="AE6" s="21" t="s">
        <v>326</v>
      </c>
      <c r="AF6" s="21" t="s">
        <v>500</v>
      </c>
      <c r="AG6" s="292"/>
      <c r="AH6" s="297"/>
      <c r="AI6" s="297"/>
      <c r="AJ6" s="297"/>
      <c r="AK6" s="292"/>
      <c r="AL6" s="21" t="s">
        <v>138</v>
      </c>
      <c r="AM6" s="21" t="s">
        <v>132</v>
      </c>
      <c r="AN6" s="21" t="s">
        <v>326</v>
      </c>
      <c r="AO6" s="21" t="s">
        <v>500</v>
      </c>
      <c r="AP6" s="292"/>
      <c r="AQ6" s="297"/>
      <c r="AR6" s="297"/>
      <c r="AS6" s="297"/>
      <c r="AT6" s="296"/>
      <c r="AU6" s="21" t="s">
        <v>138</v>
      </c>
      <c r="AV6" s="21" t="s">
        <v>132</v>
      </c>
      <c r="AW6" s="21" t="s">
        <v>326</v>
      </c>
      <c r="AX6" s="21" t="s">
        <v>500</v>
      </c>
      <c r="AY6" s="292"/>
      <c r="AZ6" s="297"/>
      <c r="BA6" s="297"/>
      <c r="BB6" s="297"/>
      <c r="BC6" s="296"/>
      <c r="BD6" s="21" t="s">
        <v>138</v>
      </c>
      <c r="BE6" s="21" t="s">
        <v>132</v>
      </c>
      <c r="BF6" s="21" t="s">
        <v>326</v>
      </c>
      <c r="BG6" s="21" t="s">
        <v>500</v>
      </c>
      <c r="BH6" s="292"/>
      <c r="BI6" s="297"/>
      <c r="BJ6" s="297"/>
      <c r="BK6" s="297"/>
      <c r="BL6" s="296"/>
      <c r="BM6" s="21" t="s">
        <v>138</v>
      </c>
      <c r="BN6" s="21" t="s">
        <v>132</v>
      </c>
      <c r="BO6" s="21" t="s">
        <v>326</v>
      </c>
      <c r="BP6" s="21" t="s">
        <v>500</v>
      </c>
      <c r="BQ6" s="292"/>
      <c r="BR6" s="297"/>
      <c r="BS6" s="297"/>
      <c r="BT6" s="297"/>
      <c r="BU6" s="292"/>
      <c r="BV6" s="21" t="s">
        <v>138</v>
      </c>
      <c r="BW6" s="21" t="s">
        <v>132</v>
      </c>
      <c r="BX6" s="21" t="s">
        <v>326</v>
      </c>
      <c r="BY6" s="21" t="s">
        <v>500</v>
      </c>
      <c r="BZ6" s="292"/>
      <c r="CA6" s="297"/>
      <c r="CB6" s="297"/>
      <c r="CC6" s="297"/>
      <c r="CD6" s="292"/>
      <c r="CE6" s="21" t="s">
        <v>138</v>
      </c>
      <c r="CF6" s="21" t="s">
        <v>132</v>
      </c>
      <c r="CG6" s="21" t="s">
        <v>326</v>
      </c>
      <c r="CH6" s="21" t="s">
        <v>502</v>
      </c>
      <c r="CI6" s="292"/>
      <c r="CJ6" s="252"/>
      <c r="CK6" s="271"/>
      <c r="CL6" s="271"/>
    </row>
    <row r="7" spans="1:90" ht="14.25" customHeight="1">
      <c r="A7" s="9" t="s">
        <v>28</v>
      </c>
      <c r="B7" s="9" t="s">
        <v>13</v>
      </c>
      <c r="C7" s="9" t="s">
        <v>14</v>
      </c>
      <c r="D7" s="9" t="s">
        <v>15</v>
      </c>
      <c r="E7" s="9" t="s">
        <v>33</v>
      </c>
      <c r="F7" s="9" t="s">
        <v>16</v>
      </c>
      <c r="G7" s="9" t="s">
        <v>17</v>
      </c>
      <c r="H7" s="9" t="s">
        <v>18</v>
      </c>
      <c r="I7" s="9" t="s">
        <v>19</v>
      </c>
      <c r="J7" s="9" t="s">
        <v>20</v>
      </c>
      <c r="K7" s="9" t="s">
        <v>21</v>
      </c>
      <c r="L7" s="9" t="s">
        <v>22</v>
      </c>
      <c r="M7" s="9" t="s">
        <v>23</v>
      </c>
      <c r="N7" s="9" t="s">
        <v>24</v>
      </c>
      <c r="O7" s="9" t="s">
        <v>25</v>
      </c>
      <c r="P7" s="9" t="s">
        <v>26</v>
      </c>
      <c r="Q7" s="9" t="s">
        <v>75</v>
      </c>
      <c r="R7" s="9" t="s">
        <v>27</v>
      </c>
      <c r="S7" s="9" t="s">
        <v>29</v>
      </c>
      <c r="T7" s="9" t="s">
        <v>30</v>
      </c>
      <c r="U7" s="9" t="s">
        <v>31</v>
      </c>
      <c r="V7" s="9" t="s">
        <v>32</v>
      </c>
      <c r="W7" s="9" t="s">
        <v>34</v>
      </c>
      <c r="X7" s="9" t="s">
        <v>35</v>
      </c>
      <c r="Y7" s="9" t="s">
        <v>36</v>
      </c>
      <c r="Z7" s="9" t="s">
        <v>37</v>
      </c>
      <c r="AA7" s="9" t="s">
        <v>38</v>
      </c>
      <c r="AB7" s="9" t="s">
        <v>86</v>
      </c>
      <c r="AC7" s="9" t="s">
        <v>87</v>
      </c>
      <c r="AD7" s="9" t="s">
        <v>39</v>
      </c>
      <c r="AE7" s="9" t="s">
        <v>88</v>
      </c>
      <c r="AF7" s="9" t="s">
        <v>40</v>
      </c>
      <c r="AG7" s="9" t="s">
        <v>41</v>
      </c>
      <c r="AH7" s="9" t="s">
        <v>42</v>
      </c>
      <c r="AI7" s="9" t="s">
        <v>43</v>
      </c>
      <c r="AJ7" s="9" t="s">
        <v>44</v>
      </c>
      <c r="AK7" s="9" t="s">
        <v>45</v>
      </c>
      <c r="AL7" s="9" t="s">
        <v>46</v>
      </c>
      <c r="AM7" s="9" t="s">
        <v>47</v>
      </c>
      <c r="AN7" s="9" t="s">
        <v>48</v>
      </c>
      <c r="AO7" s="9" t="s">
        <v>49</v>
      </c>
      <c r="AP7" s="9" t="s">
        <v>99</v>
      </c>
      <c r="AQ7" s="9" t="s">
        <v>101</v>
      </c>
      <c r="AR7" s="9" t="s">
        <v>69</v>
      </c>
      <c r="AS7" s="9" t="s">
        <v>104</v>
      </c>
      <c r="AT7" s="9" t="s">
        <v>105</v>
      </c>
      <c r="AU7" s="9" t="s">
        <v>139</v>
      </c>
      <c r="AV7" s="9" t="s">
        <v>140</v>
      </c>
      <c r="AW7" s="9" t="s">
        <v>141</v>
      </c>
      <c r="AX7" s="9" t="s">
        <v>142</v>
      </c>
      <c r="AY7" s="9" t="s">
        <v>143</v>
      </c>
      <c r="AZ7" s="9" t="s">
        <v>144</v>
      </c>
      <c r="BA7" s="9" t="s">
        <v>145</v>
      </c>
      <c r="BB7" s="9" t="s">
        <v>179</v>
      </c>
      <c r="BC7" s="9" t="s">
        <v>146</v>
      </c>
      <c r="BD7" s="9" t="s">
        <v>147</v>
      </c>
      <c r="BE7" s="9" t="s">
        <v>148</v>
      </c>
      <c r="BF7" s="9" t="s">
        <v>149</v>
      </c>
      <c r="BG7" s="9" t="s">
        <v>150</v>
      </c>
      <c r="BH7" s="9" t="s">
        <v>151</v>
      </c>
      <c r="BI7" s="9" t="s">
        <v>152</v>
      </c>
      <c r="BJ7" s="9" t="s">
        <v>153</v>
      </c>
      <c r="BK7" s="9" t="s">
        <v>154</v>
      </c>
      <c r="BL7" s="9" t="s">
        <v>155</v>
      </c>
      <c r="BM7" s="9" t="s">
        <v>181</v>
      </c>
      <c r="BN7" s="9" t="s">
        <v>156</v>
      </c>
      <c r="BO7" s="9" t="s">
        <v>157</v>
      </c>
      <c r="BP7" s="9" t="s">
        <v>158</v>
      </c>
      <c r="BQ7" s="9" t="s">
        <v>159</v>
      </c>
      <c r="BR7" s="9" t="s">
        <v>160</v>
      </c>
      <c r="BS7" s="9" t="s">
        <v>161</v>
      </c>
      <c r="BT7" s="9" t="s">
        <v>57</v>
      </c>
      <c r="BU7" s="9" t="s">
        <v>162</v>
      </c>
      <c r="BV7" s="9" t="s">
        <v>163</v>
      </c>
      <c r="BW7" s="9" t="s">
        <v>164</v>
      </c>
      <c r="BX7" s="9" t="s">
        <v>183</v>
      </c>
      <c r="BY7" s="9" t="s">
        <v>165</v>
      </c>
      <c r="BZ7" s="9" t="s">
        <v>166</v>
      </c>
      <c r="CA7" s="9" t="s">
        <v>167</v>
      </c>
      <c r="CB7" s="9" t="s">
        <v>168</v>
      </c>
      <c r="CC7" s="9" t="s">
        <v>169</v>
      </c>
      <c r="CD7" s="9" t="s">
        <v>170</v>
      </c>
      <c r="CE7" s="9" t="s">
        <v>171</v>
      </c>
      <c r="CF7" s="9" t="s">
        <v>172</v>
      </c>
      <c r="CG7" s="9" t="s">
        <v>173</v>
      </c>
      <c r="CH7" s="9" t="s">
        <v>174</v>
      </c>
      <c r="CI7" s="9" t="s">
        <v>185</v>
      </c>
      <c r="CJ7" s="9" t="s">
        <v>175</v>
      </c>
      <c r="CK7" s="9" t="s">
        <v>176</v>
      </c>
      <c r="CL7" s="9" t="s">
        <v>177</v>
      </c>
    </row>
    <row r="8" spans="1:90" ht="13.5" customHeight="1" thickBot="1">
      <c r="A8" s="24"/>
      <c r="B8" s="301" t="s">
        <v>178</v>
      </c>
      <c r="C8" s="301"/>
      <c r="D8" s="301"/>
      <c r="E8" s="301"/>
      <c r="F8" s="301"/>
      <c r="G8" s="301"/>
      <c r="H8" s="301"/>
      <c r="I8" s="301"/>
      <c r="J8" s="301"/>
      <c r="K8" s="301"/>
      <c r="L8" s="301"/>
      <c r="M8" s="301"/>
      <c r="N8" s="301"/>
      <c r="O8" s="301"/>
      <c r="P8" s="25">
        <f>P9/17</f>
        <v>53.647058823529413</v>
      </c>
      <c r="Q8" s="24"/>
      <c r="R8" s="24"/>
      <c r="S8" s="25">
        <f>S9/17</f>
        <v>36</v>
      </c>
      <c r="T8" s="24"/>
      <c r="U8" s="24"/>
      <c r="V8" s="24"/>
      <c r="W8" s="24"/>
      <c r="X8" s="24"/>
      <c r="Y8" s="25">
        <f>Y9/22</f>
        <v>53.727272727272727</v>
      </c>
      <c r="Z8" s="24"/>
      <c r="AA8" s="24"/>
      <c r="AB8" s="25">
        <f>AB9/22</f>
        <v>36</v>
      </c>
      <c r="AC8" s="24"/>
      <c r="AD8" s="24"/>
      <c r="AE8" s="24"/>
      <c r="AF8" s="24"/>
      <c r="AG8" s="24"/>
      <c r="AH8" s="25">
        <f>AH25/17</f>
        <v>53.882352941176471</v>
      </c>
      <c r="AI8" s="24"/>
      <c r="AJ8" s="24"/>
      <c r="AK8" s="25">
        <f>AK25/17</f>
        <v>36</v>
      </c>
      <c r="AL8" s="24"/>
      <c r="AM8" s="24"/>
      <c r="AN8" s="24"/>
      <c r="AO8" s="24"/>
      <c r="AP8" s="24"/>
      <c r="AQ8" s="25">
        <f>AQ25/17</f>
        <v>53.882352941176471</v>
      </c>
      <c r="AR8" s="24"/>
      <c r="AS8" s="24"/>
      <c r="AT8" s="25">
        <f>AT25/17</f>
        <v>36</v>
      </c>
      <c r="AU8" s="24"/>
      <c r="AV8" s="24"/>
      <c r="AW8" s="24"/>
      <c r="AX8" s="24"/>
      <c r="AY8" s="24"/>
      <c r="AZ8" s="25">
        <f>AZ25/12</f>
        <v>53.833333333333336</v>
      </c>
      <c r="BA8" s="24"/>
      <c r="BB8" s="24"/>
      <c r="BC8" s="178">
        <f>BC25/12</f>
        <v>36</v>
      </c>
      <c r="BD8" s="24"/>
      <c r="BE8" s="24"/>
      <c r="BF8" s="24"/>
      <c r="BG8" s="24"/>
      <c r="BH8" s="24"/>
      <c r="BI8" s="25">
        <f>BI25/18</f>
        <v>54</v>
      </c>
      <c r="BJ8" s="24"/>
      <c r="BK8" s="24"/>
      <c r="BL8" s="25">
        <f>BL25/18</f>
        <v>36</v>
      </c>
      <c r="BM8" s="24"/>
      <c r="BN8" s="24"/>
      <c r="BO8" s="24"/>
      <c r="BP8" s="24"/>
      <c r="BQ8" s="24"/>
      <c r="BR8" s="25">
        <f>BR25/11</f>
        <v>54</v>
      </c>
      <c r="BS8" s="24"/>
      <c r="BT8" s="24"/>
      <c r="BU8" s="25">
        <f>BU25/11</f>
        <v>36</v>
      </c>
      <c r="BV8" s="24"/>
      <c r="BW8" s="24"/>
      <c r="BX8" s="24"/>
      <c r="BY8" s="24"/>
      <c r="BZ8" s="24"/>
      <c r="CA8" s="25">
        <f>CA25/9</f>
        <v>54</v>
      </c>
      <c r="CB8" s="24"/>
      <c r="CC8" s="24"/>
      <c r="CD8" s="25">
        <f>CD25/9</f>
        <v>36</v>
      </c>
      <c r="CE8" s="24"/>
      <c r="CF8" s="24"/>
      <c r="CG8" s="24"/>
      <c r="CH8" s="24"/>
      <c r="CI8" s="24"/>
      <c r="CJ8" s="24"/>
      <c r="CK8" s="24"/>
      <c r="CL8" s="24"/>
    </row>
    <row r="9" spans="1:90" s="10" customFormat="1" ht="21.75" thickBot="1">
      <c r="A9" s="185" t="s">
        <v>81</v>
      </c>
      <c r="B9" s="186" t="s">
        <v>180</v>
      </c>
      <c r="C9" s="187">
        <f>C10+C19+C23</f>
        <v>3</v>
      </c>
      <c r="D9" s="187">
        <f t="shared" ref="D9:O9" si="0">D10+D19+D23</f>
        <v>0</v>
      </c>
      <c r="E9" s="187">
        <f t="shared" si="0"/>
        <v>11</v>
      </c>
      <c r="F9" s="187">
        <f t="shared" si="0"/>
        <v>2</v>
      </c>
      <c r="G9" s="187">
        <f t="shared" si="0"/>
        <v>2094</v>
      </c>
      <c r="H9" s="187">
        <f t="shared" si="0"/>
        <v>690</v>
      </c>
      <c r="I9" s="187">
        <f t="shared" si="0"/>
        <v>0</v>
      </c>
      <c r="J9" s="187">
        <f t="shared" si="0"/>
        <v>1404</v>
      </c>
      <c r="K9" s="187">
        <f t="shared" si="0"/>
        <v>588</v>
      </c>
      <c r="L9" s="187">
        <f t="shared" si="0"/>
        <v>76</v>
      </c>
      <c r="M9" s="187">
        <f t="shared" si="0"/>
        <v>102</v>
      </c>
      <c r="N9" s="187">
        <f t="shared" si="0"/>
        <v>10</v>
      </c>
      <c r="O9" s="187">
        <f t="shared" si="0"/>
        <v>0</v>
      </c>
      <c r="P9" s="187">
        <f>P10+P19+P23</f>
        <v>912</v>
      </c>
      <c r="Q9" s="187">
        <f t="shared" ref="Q9:AG9" si="1">Q10+Q19+Q23</f>
        <v>300</v>
      </c>
      <c r="R9" s="187">
        <f t="shared" si="1"/>
        <v>0</v>
      </c>
      <c r="S9" s="187">
        <f t="shared" si="1"/>
        <v>612</v>
      </c>
      <c r="T9" s="187">
        <f t="shared" si="1"/>
        <v>272</v>
      </c>
      <c r="U9" s="187">
        <f t="shared" si="1"/>
        <v>30</v>
      </c>
      <c r="V9" s="187">
        <f t="shared" si="1"/>
        <v>24</v>
      </c>
      <c r="W9" s="187">
        <f t="shared" si="1"/>
        <v>0</v>
      </c>
      <c r="X9" s="187">
        <f t="shared" si="1"/>
        <v>0</v>
      </c>
      <c r="Y9" s="187">
        <f t="shared" si="1"/>
        <v>1182</v>
      </c>
      <c r="Z9" s="187">
        <f t="shared" si="1"/>
        <v>390</v>
      </c>
      <c r="AA9" s="187">
        <f t="shared" si="1"/>
        <v>0</v>
      </c>
      <c r="AB9" s="187">
        <f t="shared" si="1"/>
        <v>792</v>
      </c>
      <c r="AC9" s="187">
        <f t="shared" si="1"/>
        <v>316</v>
      </c>
      <c r="AD9" s="187">
        <f t="shared" si="1"/>
        <v>46</v>
      </c>
      <c r="AE9" s="187">
        <f t="shared" si="1"/>
        <v>78</v>
      </c>
      <c r="AF9" s="187">
        <f t="shared" si="1"/>
        <v>10</v>
      </c>
      <c r="AG9" s="187">
        <f t="shared" si="1"/>
        <v>0</v>
      </c>
      <c r="AH9" s="187"/>
      <c r="AI9" s="187"/>
      <c r="AJ9" s="187"/>
      <c r="AK9" s="187"/>
      <c r="AL9" s="187"/>
      <c r="AM9" s="187"/>
      <c r="AN9" s="187"/>
      <c r="AO9" s="187"/>
      <c r="AP9" s="187"/>
      <c r="AQ9" s="30"/>
      <c r="AR9" s="26"/>
      <c r="AS9" s="26"/>
      <c r="AT9" s="26"/>
      <c r="AU9" s="26"/>
      <c r="AV9" s="26"/>
      <c r="AW9" s="26"/>
      <c r="AX9" s="26"/>
      <c r="AY9" s="29"/>
      <c r="AZ9" s="30"/>
      <c r="BA9" s="26"/>
      <c r="BB9" s="26"/>
      <c r="BC9" s="26"/>
      <c r="BD9" s="26"/>
      <c r="BE9" s="26"/>
      <c r="BF9" s="26"/>
      <c r="BG9" s="26"/>
      <c r="BH9" s="29"/>
      <c r="BI9" s="30"/>
      <c r="BJ9" s="26"/>
      <c r="BK9" s="26"/>
      <c r="BL9" s="26"/>
      <c r="BM9" s="26"/>
      <c r="BN9" s="26"/>
      <c r="BO9" s="26"/>
      <c r="BP9" s="26"/>
      <c r="BQ9" s="29"/>
      <c r="BR9" s="30"/>
      <c r="BS9" s="26"/>
      <c r="BT9" s="26"/>
      <c r="BU9" s="26"/>
      <c r="BV9" s="26"/>
      <c r="BW9" s="26"/>
      <c r="BX9" s="26"/>
      <c r="BY9" s="26"/>
      <c r="BZ9" s="29"/>
      <c r="CA9" s="30"/>
      <c r="CB9" s="26"/>
      <c r="CC9" s="26"/>
      <c r="CD9" s="26"/>
      <c r="CE9" s="26"/>
      <c r="CF9" s="26"/>
      <c r="CG9" s="26"/>
      <c r="CH9" s="26"/>
      <c r="CI9" s="29"/>
      <c r="CJ9" s="31"/>
      <c r="CK9" s="30">
        <f>1404-39</f>
        <v>1365</v>
      </c>
      <c r="CL9" s="29">
        <v>39</v>
      </c>
    </row>
    <row r="10" spans="1:90" s="195" customFormat="1" ht="14.25" customHeight="1" thickBot="1">
      <c r="A10" s="188" t="s">
        <v>480</v>
      </c>
      <c r="B10" s="189" t="s">
        <v>481</v>
      </c>
      <c r="C10" s="187">
        <v>3</v>
      </c>
      <c r="D10" s="190"/>
      <c r="E10" s="190">
        <v>7</v>
      </c>
      <c r="F10" s="190">
        <v>1</v>
      </c>
      <c r="G10" s="191">
        <f t="shared" ref="G10:M10" si="2">SUM(G11:G18)</f>
        <v>1250</v>
      </c>
      <c r="H10" s="191">
        <f t="shared" si="2"/>
        <v>414</v>
      </c>
      <c r="I10" s="191">
        <f t="shared" si="2"/>
        <v>0</v>
      </c>
      <c r="J10" s="191">
        <f t="shared" si="2"/>
        <v>836</v>
      </c>
      <c r="K10" s="191">
        <f t="shared" si="2"/>
        <v>428</v>
      </c>
      <c r="L10" s="191">
        <f t="shared" si="2"/>
        <v>0</v>
      </c>
      <c r="M10" s="191">
        <f t="shared" si="2"/>
        <v>58</v>
      </c>
      <c r="N10" s="191"/>
      <c r="O10" s="191">
        <f>SUM(O11:O18)</f>
        <v>0</v>
      </c>
      <c r="P10" s="192">
        <f>SUM(P11:P18)</f>
        <v>624</v>
      </c>
      <c r="Q10" s="192">
        <f t="shared" ref="Q10:AE10" si="3">SUM(Q11:Q18)</f>
        <v>206</v>
      </c>
      <c r="R10" s="192">
        <f t="shared" si="3"/>
        <v>0</v>
      </c>
      <c r="S10" s="192">
        <f t="shared" si="3"/>
        <v>418</v>
      </c>
      <c r="T10" s="192">
        <f t="shared" si="3"/>
        <v>210</v>
      </c>
      <c r="U10" s="192">
        <f t="shared" si="3"/>
        <v>0</v>
      </c>
      <c r="V10" s="192">
        <f t="shared" si="3"/>
        <v>20</v>
      </c>
      <c r="W10" s="192">
        <f t="shared" si="3"/>
        <v>0</v>
      </c>
      <c r="X10" s="192">
        <f t="shared" si="3"/>
        <v>0</v>
      </c>
      <c r="Y10" s="192">
        <f t="shared" si="3"/>
        <v>626</v>
      </c>
      <c r="Z10" s="192">
        <f t="shared" si="3"/>
        <v>208</v>
      </c>
      <c r="AA10" s="192">
        <f t="shared" si="3"/>
        <v>0</v>
      </c>
      <c r="AB10" s="192">
        <f t="shared" si="3"/>
        <v>418</v>
      </c>
      <c r="AC10" s="192">
        <f t="shared" si="3"/>
        <v>218</v>
      </c>
      <c r="AD10" s="192">
        <f t="shared" si="3"/>
        <v>0</v>
      </c>
      <c r="AE10" s="192">
        <f t="shared" si="3"/>
        <v>38</v>
      </c>
      <c r="AF10" s="192"/>
      <c r="AG10" s="192">
        <f>SUM(AG11:AG18)</f>
        <v>0</v>
      </c>
      <c r="AH10" s="192"/>
      <c r="AI10" s="192"/>
      <c r="AJ10" s="192"/>
      <c r="AK10" s="192"/>
      <c r="AL10" s="192"/>
      <c r="AM10" s="192"/>
      <c r="AN10" s="192"/>
      <c r="AO10" s="192"/>
      <c r="AP10" s="192"/>
      <c r="AQ10" s="192"/>
      <c r="AR10" s="191"/>
      <c r="AS10" s="191"/>
      <c r="AT10" s="191"/>
      <c r="AU10" s="191"/>
      <c r="AV10" s="191"/>
      <c r="AW10" s="191"/>
      <c r="AX10" s="191"/>
      <c r="AY10" s="193"/>
      <c r="AZ10" s="192"/>
      <c r="BA10" s="191"/>
      <c r="BB10" s="191"/>
      <c r="BC10" s="191"/>
      <c r="BD10" s="191"/>
      <c r="BE10" s="191"/>
      <c r="BF10" s="191"/>
      <c r="BG10" s="191"/>
      <c r="BH10" s="193"/>
      <c r="BI10" s="192"/>
      <c r="BJ10" s="191"/>
      <c r="BK10" s="191"/>
      <c r="BL10" s="191"/>
      <c r="BM10" s="191"/>
      <c r="BN10" s="191"/>
      <c r="BO10" s="191"/>
      <c r="BP10" s="191"/>
      <c r="BQ10" s="193"/>
      <c r="BR10" s="192"/>
      <c r="BS10" s="191"/>
      <c r="BT10" s="191"/>
      <c r="BU10" s="191"/>
      <c r="BV10" s="191"/>
      <c r="BW10" s="191"/>
      <c r="BX10" s="191"/>
      <c r="BY10" s="191"/>
      <c r="BZ10" s="193"/>
      <c r="CA10" s="192"/>
      <c r="CB10" s="191"/>
      <c r="CC10" s="191"/>
      <c r="CD10" s="191"/>
      <c r="CE10" s="191"/>
      <c r="CF10" s="191"/>
      <c r="CG10" s="191"/>
      <c r="CH10" s="191"/>
      <c r="CI10" s="193"/>
      <c r="CJ10" s="194"/>
      <c r="CK10" s="192"/>
      <c r="CL10" s="193"/>
    </row>
    <row r="11" spans="1:90" s="10" customFormat="1" ht="13.5" customHeight="1">
      <c r="A11" s="176" t="s">
        <v>482</v>
      </c>
      <c r="B11" s="71" t="s">
        <v>465</v>
      </c>
      <c r="C11" s="34">
        <v>2</v>
      </c>
      <c r="D11" s="20"/>
      <c r="E11" s="20"/>
      <c r="F11" s="20"/>
      <c r="G11" s="9">
        <f>P11+Y11</f>
        <v>143</v>
      </c>
      <c r="H11" s="9">
        <f t="shared" ref="H11:M13" si="4">Q11+Z11</f>
        <v>48</v>
      </c>
      <c r="I11" s="9">
        <f t="shared" si="4"/>
        <v>0</v>
      </c>
      <c r="J11" s="9">
        <f t="shared" si="4"/>
        <v>95</v>
      </c>
      <c r="K11" s="9">
        <f t="shared" si="4"/>
        <v>70</v>
      </c>
      <c r="L11" s="177"/>
      <c r="M11" s="177"/>
      <c r="N11" s="196"/>
      <c r="O11" s="35"/>
      <c r="P11" s="36">
        <v>77</v>
      </c>
      <c r="Q11" s="9">
        <v>26</v>
      </c>
      <c r="R11" s="9"/>
      <c r="S11" s="23">
        <v>51</v>
      </c>
      <c r="T11" s="22">
        <v>38</v>
      </c>
      <c r="U11" s="9"/>
      <c r="V11" s="9"/>
      <c r="W11" s="9"/>
      <c r="X11" s="37"/>
      <c r="Y11" s="36">
        <v>66</v>
      </c>
      <c r="Z11" s="9">
        <v>22</v>
      </c>
      <c r="AA11" s="9"/>
      <c r="AB11" s="23">
        <v>44</v>
      </c>
      <c r="AC11" s="22">
        <v>32</v>
      </c>
      <c r="AD11" s="9">
        <f>L11-U11</f>
        <v>0</v>
      </c>
      <c r="AE11" s="9">
        <f>M11-V11</f>
        <v>0</v>
      </c>
      <c r="AF11" s="9"/>
      <c r="AG11" s="37"/>
      <c r="AH11" s="36"/>
      <c r="AI11" s="9"/>
      <c r="AJ11" s="9"/>
      <c r="AK11" s="23"/>
      <c r="AL11" s="9"/>
      <c r="AM11" s="9"/>
      <c r="AN11" s="9"/>
      <c r="AO11" s="9"/>
      <c r="AP11" s="37"/>
      <c r="AQ11" s="36"/>
      <c r="AR11" s="9"/>
      <c r="AS11" s="9"/>
      <c r="AT11" s="23"/>
      <c r="AU11" s="9"/>
      <c r="AV11" s="9"/>
      <c r="AW11" s="9"/>
      <c r="AX11" s="9"/>
      <c r="AY11" s="37"/>
      <c r="AZ11" s="36"/>
      <c r="BA11" s="9"/>
      <c r="BB11" s="9"/>
      <c r="BC11" s="23"/>
      <c r="BD11" s="9"/>
      <c r="BE11" s="9"/>
      <c r="BF11" s="9"/>
      <c r="BG11" s="9"/>
      <c r="BH11" s="37"/>
      <c r="BI11" s="36"/>
      <c r="BJ11" s="9"/>
      <c r="BK11" s="9"/>
      <c r="BL11" s="23"/>
      <c r="BM11" s="9"/>
      <c r="BN11" s="9"/>
      <c r="BO11" s="9"/>
      <c r="BP11" s="9"/>
      <c r="BQ11" s="37"/>
      <c r="BR11" s="36"/>
      <c r="BS11" s="9"/>
      <c r="BT11" s="9"/>
      <c r="BU11" s="23"/>
      <c r="BV11" s="9"/>
      <c r="BW11" s="9"/>
      <c r="BX11" s="9"/>
      <c r="BY11" s="9"/>
      <c r="BZ11" s="37"/>
      <c r="CA11" s="36"/>
      <c r="CB11" s="9"/>
      <c r="CC11" s="9"/>
      <c r="CD11" s="23"/>
      <c r="CE11" s="9"/>
      <c r="CF11" s="9"/>
      <c r="CG11" s="9"/>
      <c r="CH11" s="9"/>
      <c r="CI11" s="37"/>
      <c r="CJ11" s="135"/>
      <c r="CK11" s="36">
        <v>78</v>
      </c>
      <c r="CL11" s="35"/>
    </row>
    <row r="12" spans="1:90" s="10" customFormat="1" ht="13.5" customHeight="1">
      <c r="A12" s="176" t="s">
        <v>483</v>
      </c>
      <c r="B12" s="71" t="s">
        <v>466</v>
      </c>
      <c r="C12" s="34"/>
      <c r="D12" s="20"/>
      <c r="E12" s="20">
        <v>2</v>
      </c>
      <c r="F12" s="20"/>
      <c r="G12" s="9">
        <f>P12+Y12</f>
        <v>175</v>
      </c>
      <c r="H12" s="9">
        <f t="shared" si="4"/>
        <v>58</v>
      </c>
      <c r="I12" s="9">
        <f t="shared" si="4"/>
        <v>0</v>
      </c>
      <c r="J12" s="9">
        <f t="shared" si="4"/>
        <v>117</v>
      </c>
      <c r="K12" s="9">
        <f t="shared" si="4"/>
        <v>26</v>
      </c>
      <c r="L12" s="9">
        <f t="shared" si="4"/>
        <v>0</v>
      </c>
      <c r="M12" s="9">
        <f t="shared" si="4"/>
        <v>0</v>
      </c>
      <c r="N12" s="23"/>
      <c r="O12" s="35"/>
      <c r="P12" s="36">
        <v>77</v>
      </c>
      <c r="Q12" s="9">
        <v>26</v>
      </c>
      <c r="R12" s="9"/>
      <c r="S12" s="23">
        <v>51</v>
      </c>
      <c r="T12" s="22">
        <v>14</v>
      </c>
      <c r="U12" s="9"/>
      <c r="V12" s="9"/>
      <c r="W12" s="9"/>
      <c r="X12" s="37"/>
      <c r="Y12" s="36">
        <v>98</v>
      </c>
      <c r="Z12" s="9">
        <v>32</v>
      </c>
      <c r="AA12" s="9"/>
      <c r="AB12" s="23">
        <v>66</v>
      </c>
      <c r="AC12" s="22">
        <v>12</v>
      </c>
      <c r="AD12" s="9"/>
      <c r="AE12" s="9"/>
      <c r="AF12" s="9"/>
      <c r="AG12" s="37"/>
      <c r="AH12" s="36"/>
      <c r="AI12" s="9"/>
      <c r="AJ12" s="9"/>
      <c r="AK12" s="23"/>
      <c r="AL12" s="9"/>
      <c r="AM12" s="9"/>
      <c r="AN12" s="9"/>
      <c r="AO12" s="9"/>
      <c r="AP12" s="37"/>
      <c r="AQ12" s="36"/>
      <c r="AR12" s="9"/>
      <c r="AS12" s="9"/>
      <c r="AT12" s="23"/>
      <c r="AU12" s="9"/>
      <c r="AV12" s="9"/>
      <c r="AW12" s="9"/>
      <c r="AX12" s="9"/>
      <c r="AY12" s="37"/>
      <c r="AZ12" s="36"/>
      <c r="BA12" s="9"/>
      <c r="BB12" s="9"/>
      <c r="BC12" s="23"/>
      <c r="BD12" s="9"/>
      <c r="BE12" s="9"/>
      <c r="BF12" s="9"/>
      <c r="BG12" s="9"/>
      <c r="BH12" s="37"/>
      <c r="BI12" s="36"/>
      <c r="BJ12" s="9"/>
      <c r="BK12" s="9"/>
      <c r="BL12" s="23"/>
      <c r="BM12" s="9"/>
      <c r="BN12" s="9"/>
      <c r="BO12" s="9"/>
      <c r="BP12" s="9"/>
      <c r="BQ12" s="37"/>
      <c r="BR12" s="36"/>
      <c r="BS12" s="9"/>
      <c r="BT12" s="9"/>
      <c r="BU12" s="23"/>
      <c r="BV12" s="9"/>
      <c r="BW12" s="9"/>
      <c r="BX12" s="9"/>
      <c r="BY12" s="9"/>
      <c r="BZ12" s="37"/>
      <c r="CA12" s="36"/>
      <c r="CB12" s="9"/>
      <c r="CC12" s="9"/>
      <c r="CD12" s="23"/>
      <c r="CE12" s="9"/>
      <c r="CF12" s="9"/>
      <c r="CG12" s="9"/>
      <c r="CH12" s="9"/>
      <c r="CI12" s="37"/>
      <c r="CJ12" s="135"/>
      <c r="CK12" s="36">
        <v>117</v>
      </c>
      <c r="CL12" s="35"/>
    </row>
    <row r="13" spans="1:90" s="10" customFormat="1" ht="13.5" customHeight="1">
      <c r="A13" s="176" t="s">
        <v>484</v>
      </c>
      <c r="B13" s="71" t="s">
        <v>65</v>
      </c>
      <c r="C13" s="34">
        <v>2</v>
      </c>
      <c r="D13" s="20"/>
      <c r="E13" s="20"/>
      <c r="F13" s="20"/>
      <c r="G13" s="9">
        <f>P13+Y13</f>
        <v>175</v>
      </c>
      <c r="H13" s="9">
        <f t="shared" si="4"/>
        <v>58</v>
      </c>
      <c r="I13" s="9">
        <f t="shared" si="4"/>
        <v>0</v>
      </c>
      <c r="J13" s="9">
        <f t="shared" si="4"/>
        <v>117</v>
      </c>
      <c r="K13" s="9">
        <f t="shared" si="4"/>
        <v>110</v>
      </c>
      <c r="L13" s="9">
        <f t="shared" si="4"/>
        <v>0</v>
      </c>
      <c r="M13" s="23"/>
      <c r="N13" s="23"/>
      <c r="O13" s="35"/>
      <c r="P13" s="36">
        <v>75</v>
      </c>
      <c r="Q13" s="9">
        <v>24</v>
      </c>
      <c r="R13" s="9"/>
      <c r="S13" s="23">
        <v>51</v>
      </c>
      <c r="T13" s="22">
        <v>48</v>
      </c>
      <c r="U13" s="9"/>
      <c r="V13" s="9"/>
      <c r="W13" s="9"/>
      <c r="X13" s="37"/>
      <c r="Y13" s="36">
        <v>100</v>
      </c>
      <c r="Z13" s="9">
        <v>34</v>
      </c>
      <c r="AA13" s="9"/>
      <c r="AB13" s="23">
        <v>66</v>
      </c>
      <c r="AC13" s="22">
        <v>62</v>
      </c>
      <c r="AD13" s="9"/>
      <c r="AE13" s="9"/>
      <c r="AF13" s="9"/>
      <c r="AG13" s="37"/>
      <c r="AH13" s="36"/>
      <c r="AI13" s="9"/>
      <c r="AJ13" s="9"/>
      <c r="AK13" s="23"/>
      <c r="AL13" s="9"/>
      <c r="AM13" s="9"/>
      <c r="AN13" s="9"/>
      <c r="AO13" s="9"/>
      <c r="AP13" s="37"/>
      <c r="AQ13" s="36"/>
      <c r="AR13" s="9"/>
      <c r="AS13" s="9"/>
      <c r="AT13" s="23"/>
      <c r="AU13" s="9"/>
      <c r="AV13" s="9"/>
      <c r="AW13" s="9"/>
      <c r="AX13" s="9"/>
      <c r="AY13" s="37"/>
      <c r="AZ13" s="36"/>
      <c r="BA13" s="9"/>
      <c r="BB13" s="9"/>
      <c r="BC13" s="23"/>
      <c r="BD13" s="9"/>
      <c r="BE13" s="9"/>
      <c r="BF13" s="9"/>
      <c r="BG13" s="9"/>
      <c r="BH13" s="37"/>
      <c r="BI13" s="36"/>
      <c r="BJ13" s="9"/>
      <c r="BK13" s="9"/>
      <c r="BL13" s="23"/>
      <c r="BM13" s="9"/>
      <c r="BN13" s="9"/>
      <c r="BO13" s="9"/>
      <c r="BP13" s="9"/>
      <c r="BQ13" s="37"/>
      <c r="BR13" s="36"/>
      <c r="BS13" s="9"/>
      <c r="BT13" s="9"/>
      <c r="BU13" s="23"/>
      <c r="BV13" s="9"/>
      <c r="BW13" s="9"/>
      <c r="BX13" s="9"/>
      <c r="BY13" s="9"/>
      <c r="BZ13" s="37"/>
      <c r="CA13" s="36"/>
      <c r="CB13" s="9"/>
      <c r="CC13" s="9"/>
      <c r="CD13" s="23"/>
      <c r="CE13" s="9"/>
      <c r="CF13" s="9"/>
      <c r="CG13" s="9"/>
      <c r="CH13" s="9"/>
      <c r="CI13" s="37"/>
      <c r="CJ13" s="135"/>
      <c r="CK13" s="36">
        <v>117</v>
      </c>
      <c r="CL13" s="35"/>
    </row>
    <row r="14" spans="1:90" s="10" customFormat="1" ht="13.5" customHeight="1">
      <c r="A14" s="176" t="s">
        <v>485</v>
      </c>
      <c r="B14" s="71" t="s">
        <v>396</v>
      </c>
      <c r="C14" s="34">
        <v>2</v>
      </c>
      <c r="D14" s="20"/>
      <c r="E14" s="20">
        <v>1</v>
      </c>
      <c r="F14" s="20"/>
      <c r="G14" s="9">
        <f>H14+J14</f>
        <v>234</v>
      </c>
      <c r="H14" s="23">
        <v>78</v>
      </c>
      <c r="I14" s="23"/>
      <c r="J14" s="23">
        <v>156</v>
      </c>
      <c r="K14" s="23">
        <v>78</v>
      </c>
      <c r="L14" s="23"/>
      <c r="M14" s="23"/>
      <c r="N14" s="23"/>
      <c r="O14" s="35"/>
      <c r="P14" s="36">
        <f>Q14+S14</f>
        <v>102</v>
      </c>
      <c r="Q14" s="9">
        <v>34</v>
      </c>
      <c r="R14" s="9"/>
      <c r="S14" s="23">
        <v>68</v>
      </c>
      <c r="T14" s="22">
        <v>34</v>
      </c>
      <c r="U14" s="9"/>
      <c r="V14" s="9"/>
      <c r="W14" s="9"/>
      <c r="X14" s="37"/>
      <c r="Y14" s="36">
        <f>G14-P14</f>
        <v>132</v>
      </c>
      <c r="Z14" s="9">
        <f>H14-Q14</f>
        <v>44</v>
      </c>
      <c r="AA14" s="9"/>
      <c r="AB14" s="23">
        <f>J14-S14</f>
        <v>88</v>
      </c>
      <c r="AC14" s="22">
        <f>K14-T14</f>
        <v>44</v>
      </c>
      <c r="AD14" s="9">
        <f>L14-U14</f>
        <v>0</v>
      </c>
      <c r="AE14" s="9">
        <f>M14-V14</f>
        <v>0</v>
      </c>
      <c r="AF14" s="9"/>
      <c r="AG14" s="37"/>
      <c r="AH14" s="36"/>
      <c r="AI14" s="9"/>
      <c r="AJ14" s="9"/>
      <c r="AK14" s="23"/>
      <c r="AL14" s="9"/>
      <c r="AM14" s="9"/>
      <c r="AN14" s="9"/>
      <c r="AO14" s="9"/>
      <c r="AP14" s="37"/>
      <c r="AQ14" s="36"/>
      <c r="AR14" s="9"/>
      <c r="AS14" s="9"/>
      <c r="AT14" s="23"/>
      <c r="AU14" s="9"/>
      <c r="AV14" s="9"/>
      <c r="AW14" s="9"/>
      <c r="AX14" s="9"/>
      <c r="AY14" s="37"/>
      <c r="AZ14" s="36"/>
      <c r="BA14" s="9"/>
      <c r="BB14" s="9"/>
      <c r="BC14" s="23"/>
      <c r="BD14" s="9"/>
      <c r="BE14" s="9"/>
      <c r="BF14" s="9"/>
      <c r="BG14" s="9"/>
      <c r="BH14" s="37"/>
      <c r="BI14" s="36"/>
      <c r="BJ14" s="9"/>
      <c r="BK14" s="9"/>
      <c r="BL14" s="23"/>
      <c r="BM14" s="9"/>
      <c r="BN14" s="9"/>
      <c r="BO14" s="9"/>
      <c r="BP14" s="9"/>
      <c r="BQ14" s="37"/>
      <c r="BR14" s="36"/>
      <c r="BS14" s="9"/>
      <c r="BT14" s="9"/>
      <c r="BU14" s="23"/>
      <c r="BV14" s="9"/>
      <c r="BW14" s="9"/>
      <c r="BX14" s="9"/>
      <c r="BY14" s="9"/>
      <c r="BZ14" s="37"/>
      <c r="CA14" s="36"/>
      <c r="CB14" s="9"/>
      <c r="CC14" s="9"/>
      <c r="CD14" s="23"/>
      <c r="CE14" s="9"/>
      <c r="CF14" s="9"/>
      <c r="CG14" s="9"/>
      <c r="CH14" s="9"/>
      <c r="CI14" s="37"/>
      <c r="CJ14" s="135"/>
      <c r="CK14" s="36">
        <v>156</v>
      </c>
      <c r="CL14" s="35"/>
    </row>
    <row r="15" spans="1:90" s="10" customFormat="1" ht="10.5">
      <c r="A15" s="176" t="s">
        <v>486</v>
      </c>
      <c r="B15" s="71" t="s">
        <v>66</v>
      </c>
      <c r="C15" s="34"/>
      <c r="D15" s="20"/>
      <c r="E15" s="20">
        <v>2</v>
      </c>
      <c r="F15" s="20"/>
      <c r="G15" s="9">
        <f>P15+Y15</f>
        <v>175</v>
      </c>
      <c r="H15" s="9">
        <f t="shared" ref="H15:M17" si="5">Q15+Z15</f>
        <v>58</v>
      </c>
      <c r="I15" s="9">
        <f t="shared" si="5"/>
        <v>0</v>
      </c>
      <c r="J15" s="9">
        <f t="shared" si="5"/>
        <v>117</v>
      </c>
      <c r="K15" s="9">
        <f t="shared" si="5"/>
        <v>0</v>
      </c>
      <c r="L15" s="9">
        <f t="shared" si="5"/>
        <v>0</v>
      </c>
      <c r="M15" s="9">
        <f t="shared" si="5"/>
        <v>58</v>
      </c>
      <c r="N15" s="23"/>
      <c r="O15" s="35"/>
      <c r="P15" s="36">
        <v>75</v>
      </c>
      <c r="Q15" s="9">
        <v>24</v>
      </c>
      <c r="R15" s="9"/>
      <c r="S15" s="23">
        <v>51</v>
      </c>
      <c r="T15" s="22"/>
      <c r="U15" s="9"/>
      <c r="V15" s="9">
        <v>20</v>
      </c>
      <c r="W15" s="9"/>
      <c r="X15" s="37"/>
      <c r="Y15" s="36">
        <v>100</v>
      </c>
      <c r="Z15" s="9">
        <v>34</v>
      </c>
      <c r="AA15" s="9"/>
      <c r="AB15" s="23">
        <v>66</v>
      </c>
      <c r="AC15" s="22"/>
      <c r="AD15" s="9"/>
      <c r="AE15" s="9">
        <v>38</v>
      </c>
      <c r="AF15" s="9"/>
      <c r="AG15" s="37"/>
      <c r="AH15" s="36"/>
      <c r="AI15" s="9"/>
      <c r="AJ15" s="9"/>
      <c r="AK15" s="23"/>
      <c r="AL15" s="9"/>
      <c r="AM15" s="9"/>
      <c r="AN15" s="9"/>
      <c r="AO15" s="9"/>
      <c r="AP15" s="37"/>
      <c r="AQ15" s="36"/>
      <c r="AR15" s="9"/>
      <c r="AS15" s="9"/>
      <c r="AT15" s="23"/>
      <c r="AU15" s="9"/>
      <c r="AV15" s="9"/>
      <c r="AW15" s="9"/>
      <c r="AX15" s="9"/>
      <c r="AY15" s="37"/>
      <c r="AZ15" s="36"/>
      <c r="BA15" s="9"/>
      <c r="BB15" s="9"/>
      <c r="BC15" s="23"/>
      <c r="BD15" s="9"/>
      <c r="BE15" s="9"/>
      <c r="BF15" s="9"/>
      <c r="BG15" s="9"/>
      <c r="BH15" s="37"/>
      <c r="BI15" s="36"/>
      <c r="BJ15" s="9"/>
      <c r="BK15" s="9"/>
      <c r="BL15" s="23"/>
      <c r="BM15" s="9"/>
      <c r="BN15" s="9"/>
      <c r="BO15" s="9"/>
      <c r="BP15" s="9"/>
      <c r="BQ15" s="37"/>
      <c r="BR15" s="36"/>
      <c r="BS15" s="9"/>
      <c r="BT15" s="9"/>
      <c r="BU15" s="23"/>
      <c r="BV15" s="9"/>
      <c r="BW15" s="9"/>
      <c r="BX15" s="9"/>
      <c r="BY15" s="9"/>
      <c r="BZ15" s="37"/>
      <c r="CA15" s="36"/>
      <c r="CB15" s="9"/>
      <c r="CC15" s="9"/>
      <c r="CD15" s="23"/>
      <c r="CE15" s="9"/>
      <c r="CF15" s="9"/>
      <c r="CG15" s="9"/>
      <c r="CH15" s="9"/>
      <c r="CI15" s="37"/>
      <c r="CJ15" s="135"/>
      <c r="CK15" s="36">
        <v>117</v>
      </c>
      <c r="CL15" s="35"/>
    </row>
    <row r="16" spans="1:90" s="10" customFormat="1" ht="13.5" customHeight="1">
      <c r="A16" s="176" t="s">
        <v>487</v>
      </c>
      <c r="B16" s="71" t="s">
        <v>67</v>
      </c>
      <c r="C16" s="34"/>
      <c r="D16" s="58"/>
      <c r="E16" s="167" t="s">
        <v>488</v>
      </c>
      <c r="F16" s="20"/>
      <c r="G16" s="9">
        <f>P16+Y16</f>
        <v>175</v>
      </c>
      <c r="H16" s="9">
        <f t="shared" si="5"/>
        <v>58</v>
      </c>
      <c r="I16" s="9">
        <f t="shared" si="5"/>
        <v>0</v>
      </c>
      <c r="J16" s="9">
        <f t="shared" si="5"/>
        <v>117</v>
      </c>
      <c r="K16" s="9">
        <f t="shared" si="5"/>
        <v>110</v>
      </c>
      <c r="L16" s="9">
        <f t="shared" si="5"/>
        <v>0</v>
      </c>
      <c r="M16" s="9">
        <f t="shared" si="5"/>
        <v>0</v>
      </c>
      <c r="N16" s="23"/>
      <c r="O16" s="35"/>
      <c r="P16" s="36">
        <v>77</v>
      </c>
      <c r="Q16" s="9">
        <v>26</v>
      </c>
      <c r="R16" s="9"/>
      <c r="S16" s="23">
        <v>51</v>
      </c>
      <c r="T16" s="22">
        <v>48</v>
      </c>
      <c r="U16" s="9"/>
      <c r="V16" s="9"/>
      <c r="W16" s="9"/>
      <c r="X16" s="37"/>
      <c r="Y16" s="36">
        <v>98</v>
      </c>
      <c r="Z16" s="9">
        <v>32</v>
      </c>
      <c r="AA16" s="9"/>
      <c r="AB16" s="23">
        <v>66</v>
      </c>
      <c r="AC16" s="22">
        <v>62</v>
      </c>
      <c r="AD16" s="9"/>
      <c r="AE16" s="9"/>
      <c r="AF16" s="9"/>
      <c r="AG16" s="37"/>
      <c r="AH16" s="36"/>
      <c r="AI16" s="9"/>
      <c r="AJ16" s="9"/>
      <c r="AK16" s="23"/>
      <c r="AL16" s="9"/>
      <c r="AM16" s="9"/>
      <c r="AN16" s="9"/>
      <c r="AO16" s="9"/>
      <c r="AP16" s="37"/>
      <c r="AQ16" s="36"/>
      <c r="AR16" s="9"/>
      <c r="AS16" s="9"/>
      <c r="AT16" s="23"/>
      <c r="AU16" s="9"/>
      <c r="AV16" s="9"/>
      <c r="AW16" s="9"/>
      <c r="AX16" s="9"/>
      <c r="AY16" s="37"/>
      <c r="AZ16" s="36"/>
      <c r="BA16" s="9"/>
      <c r="BB16" s="9"/>
      <c r="BC16" s="23"/>
      <c r="BD16" s="9"/>
      <c r="BE16" s="9"/>
      <c r="BF16" s="9"/>
      <c r="BG16" s="9"/>
      <c r="BH16" s="37"/>
      <c r="BI16" s="36"/>
      <c r="BJ16" s="9"/>
      <c r="BK16" s="9"/>
      <c r="BL16" s="23"/>
      <c r="BM16" s="9"/>
      <c r="BN16" s="9"/>
      <c r="BO16" s="9"/>
      <c r="BP16" s="9"/>
      <c r="BQ16" s="37"/>
      <c r="BR16" s="36"/>
      <c r="BS16" s="9"/>
      <c r="BT16" s="9"/>
      <c r="BU16" s="23"/>
      <c r="BV16" s="9"/>
      <c r="BW16" s="9"/>
      <c r="BX16" s="9"/>
      <c r="BY16" s="9"/>
      <c r="BZ16" s="37"/>
      <c r="CA16" s="36"/>
      <c r="CB16" s="9"/>
      <c r="CC16" s="9"/>
      <c r="CD16" s="23"/>
      <c r="CE16" s="9"/>
      <c r="CF16" s="9"/>
      <c r="CG16" s="9"/>
      <c r="CH16" s="9"/>
      <c r="CI16" s="37"/>
      <c r="CJ16" s="135"/>
      <c r="CK16" s="36">
        <v>117</v>
      </c>
      <c r="CL16" s="35"/>
    </row>
    <row r="17" spans="1:90" s="10" customFormat="1" ht="21">
      <c r="A17" s="176" t="s">
        <v>489</v>
      </c>
      <c r="B17" s="71" t="s">
        <v>68</v>
      </c>
      <c r="C17" s="34"/>
      <c r="D17" s="58"/>
      <c r="E17" s="20">
        <v>2</v>
      </c>
      <c r="F17" s="20"/>
      <c r="G17" s="9">
        <f>P17+Y17</f>
        <v>109</v>
      </c>
      <c r="H17" s="9">
        <f t="shared" si="5"/>
        <v>36</v>
      </c>
      <c r="I17" s="9">
        <f t="shared" si="5"/>
        <v>0</v>
      </c>
      <c r="J17" s="9">
        <f t="shared" si="5"/>
        <v>73</v>
      </c>
      <c r="K17" s="9">
        <f t="shared" si="5"/>
        <v>20</v>
      </c>
      <c r="L17" s="23"/>
      <c r="M17" s="23"/>
      <c r="N17" s="23"/>
      <c r="O17" s="35"/>
      <c r="P17" s="36">
        <v>77</v>
      </c>
      <c r="Q17" s="9">
        <v>26</v>
      </c>
      <c r="R17" s="9"/>
      <c r="S17" s="23">
        <v>51</v>
      </c>
      <c r="T17" s="22">
        <v>14</v>
      </c>
      <c r="U17" s="9"/>
      <c r="V17" s="9"/>
      <c r="W17" s="9"/>
      <c r="X17" s="37"/>
      <c r="Y17" s="36">
        <v>32</v>
      </c>
      <c r="Z17" s="9">
        <v>10</v>
      </c>
      <c r="AA17" s="23"/>
      <c r="AB17" s="23">
        <v>22</v>
      </c>
      <c r="AC17" s="22">
        <v>6</v>
      </c>
      <c r="AD17" s="9"/>
      <c r="AE17" s="9"/>
      <c r="AF17" s="9"/>
      <c r="AG17" s="37"/>
      <c r="AH17" s="36"/>
      <c r="AI17" s="9"/>
      <c r="AJ17" s="9"/>
      <c r="AK17" s="23"/>
      <c r="AL17" s="9"/>
      <c r="AM17" s="9"/>
      <c r="AN17" s="9"/>
      <c r="AO17" s="9"/>
      <c r="AP17" s="37"/>
      <c r="AQ17" s="36"/>
      <c r="AR17" s="9"/>
      <c r="AS17" s="9"/>
      <c r="AT17" s="23"/>
      <c r="AU17" s="9"/>
      <c r="AV17" s="9"/>
      <c r="AW17" s="9"/>
      <c r="AX17" s="9"/>
      <c r="AY17" s="37"/>
      <c r="AZ17" s="36"/>
      <c r="BA17" s="9"/>
      <c r="BB17" s="9"/>
      <c r="BC17" s="23"/>
      <c r="BD17" s="9"/>
      <c r="BE17" s="9"/>
      <c r="BF17" s="9"/>
      <c r="BG17" s="9"/>
      <c r="BH17" s="37"/>
      <c r="BI17" s="36"/>
      <c r="BJ17" s="9"/>
      <c r="BK17" s="9"/>
      <c r="BL17" s="23"/>
      <c r="BM17" s="9"/>
      <c r="BN17" s="9"/>
      <c r="BO17" s="9"/>
      <c r="BP17" s="9"/>
      <c r="BQ17" s="37"/>
      <c r="BR17" s="36"/>
      <c r="BS17" s="9"/>
      <c r="BT17" s="9"/>
      <c r="BU17" s="23"/>
      <c r="BV17" s="9"/>
      <c r="BW17" s="9"/>
      <c r="BX17" s="9"/>
      <c r="BY17" s="9"/>
      <c r="BZ17" s="37"/>
      <c r="CA17" s="36"/>
      <c r="CB17" s="9"/>
      <c r="CC17" s="9"/>
      <c r="CD17" s="23"/>
      <c r="CE17" s="9"/>
      <c r="CF17" s="9"/>
      <c r="CG17" s="9"/>
      <c r="CH17" s="9"/>
      <c r="CI17" s="37"/>
      <c r="CJ17" s="135"/>
      <c r="CK17" s="36">
        <v>70</v>
      </c>
      <c r="CL17" s="35"/>
    </row>
    <row r="18" spans="1:90" s="10" customFormat="1" ht="11.25" thickBot="1">
      <c r="A18" s="176" t="s">
        <v>490</v>
      </c>
      <c r="B18" s="71" t="s">
        <v>467</v>
      </c>
      <c r="C18" s="34"/>
      <c r="D18" s="58"/>
      <c r="E18" s="20">
        <v>1</v>
      </c>
      <c r="F18" s="20"/>
      <c r="G18" s="9">
        <f>H18+J18</f>
        <v>64</v>
      </c>
      <c r="H18" s="23">
        <v>20</v>
      </c>
      <c r="I18" s="23"/>
      <c r="J18" s="23">
        <v>44</v>
      </c>
      <c r="K18" s="23">
        <v>14</v>
      </c>
      <c r="L18" s="23"/>
      <c r="M18" s="23"/>
      <c r="N18" s="197"/>
      <c r="O18" s="35"/>
      <c r="P18" s="36">
        <v>64</v>
      </c>
      <c r="Q18" s="9">
        <v>20</v>
      </c>
      <c r="R18" s="9"/>
      <c r="S18" s="23">
        <v>44</v>
      </c>
      <c r="T18" s="22">
        <v>14</v>
      </c>
      <c r="U18" s="9"/>
      <c r="V18" s="9"/>
      <c r="W18" s="9"/>
      <c r="X18" s="37"/>
      <c r="Y18" s="36">
        <f>G18-P18</f>
        <v>0</v>
      </c>
      <c r="Z18" s="9">
        <f>H18-Q18</f>
        <v>0</v>
      </c>
      <c r="AA18" s="9"/>
      <c r="AB18" s="23">
        <f>J18-S18</f>
        <v>0</v>
      </c>
      <c r="AC18" s="22">
        <f>K18-T18</f>
        <v>0</v>
      </c>
      <c r="AD18" s="9">
        <f>L18-U18</f>
        <v>0</v>
      </c>
      <c r="AE18" s="9">
        <f>M18-V18</f>
        <v>0</v>
      </c>
      <c r="AF18" s="9"/>
      <c r="AG18" s="37"/>
      <c r="AH18" s="36"/>
      <c r="AI18" s="9"/>
      <c r="AJ18" s="9"/>
      <c r="AK18" s="23"/>
      <c r="AL18" s="9"/>
      <c r="AM18" s="9"/>
      <c r="AN18" s="9"/>
      <c r="AO18" s="9"/>
      <c r="AP18" s="37"/>
      <c r="AQ18" s="36"/>
      <c r="AR18" s="9"/>
      <c r="AS18" s="9"/>
      <c r="AT18" s="23"/>
      <c r="AU18" s="9"/>
      <c r="AV18" s="9"/>
      <c r="AW18" s="9"/>
      <c r="AX18" s="9"/>
      <c r="AY18" s="37"/>
      <c r="AZ18" s="36"/>
      <c r="BA18" s="9"/>
      <c r="BB18" s="9"/>
      <c r="BC18" s="23"/>
      <c r="BD18" s="9"/>
      <c r="BE18" s="9"/>
      <c r="BF18" s="9"/>
      <c r="BG18" s="9"/>
      <c r="BH18" s="37"/>
      <c r="BI18" s="36"/>
      <c r="BJ18" s="9"/>
      <c r="BK18" s="9"/>
      <c r="BL18" s="23"/>
      <c r="BM18" s="9"/>
      <c r="BN18" s="9"/>
      <c r="BO18" s="9"/>
      <c r="BP18" s="9"/>
      <c r="BQ18" s="37"/>
      <c r="BR18" s="36"/>
      <c r="BS18" s="9"/>
      <c r="BT18" s="9"/>
      <c r="BU18" s="23"/>
      <c r="BV18" s="9"/>
      <c r="BW18" s="9"/>
      <c r="BX18" s="9"/>
      <c r="BY18" s="9"/>
      <c r="BZ18" s="37"/>
      <c r="CA18" s="36"/>
      <c r="CB18" s="9"/>
      <c r="CC18" s="9"/>
      <c r="CD18" s="23"/>
      <c r="CE18" s="9"/>
      <c r="CF18" s="9"/>
      <c r="CG18" s="9"/>
      <c r="CH18" s="9"/>
      <c r="CI18" s="37"/>
      <c r="CJ18" s="135"/>
      <c r="CK18" s="36">
        <v>97</v>
      </c>
      <c r="CL18" s="35"/>
    </row>
    <row r="19" spans="1:90" s="195" customFormat="1" ht="33" thickTop="1" thickBot="1">
      <c r="A19" s="188" t="s">
        <v>480</v>
      </c>
      <c r="B19" s="189" t="s">
        <v>491</v>
      </c>
      <c r="C19" s="198"/>
      <c r="D19" s="199"/>
      <c r="E19" s="199">
        <v>3</v>
      </c>
      <c r="F19" s="199"/>
      <c r="G19" s="200">
        <f>SUM(G20:G22)</f>
        <v>744</v>
      </c>
      <c r="H19" s="200">
        <f t="shared" ref="H19:O19" si="6">SUM(H20:H22)</f>
        <v>244</v>
      </c>
      <c r="I19" s="200">
        <f t="shared" si="6"/>
        <v>0</v>
      </c>
      <c r="J19" s="200">
        <f t="shared" si="6"/>
        <v>500</v>
      </c>
      <c r="K19" s="200">
        <f t="shared" si="6"/>
        <v>140</v>
      </c>
      <c r="L19" s="200">
        <f t="shared" si="6"/>
        <v>76</v>
      </c>
      <c r="M19" s="200">
        <f t="shared" si="6"/>
        <v>36</v>
      </c>
      <c r="N19" s="200">
        <f t="shared" si="6"/>
        <v>0</v>
      </c>
      <c r="O19" s="200">
        <f t="shared" si="6"/>
        <v>0</v>
      </c>
      <c r="P19" s="200">
        <f>SUM(P20:P22)</f>
        <v>252</v>
      </c>
      <c r="Q19" s="200">
        <f t="shared" ref="Q19:AE19" si="7">SUM(Q20:Q22)</f>
        <v>82</v>
      </c>
      <c r="R19" s="200">
        <f t="shared" si="7"/>
        <v>0</v>
      </c>
      <c r="S19" s="200">
        <f t="shared" si="7"/>
        <v>170</v>
      </c>
      <c r="T19" s="200">
        <f t="shared" si="7"/>
        <v>54</v>
      </c>
      <c r="U19" s="200">
        <f t="shared" si="7"/>
        <v>30</v>
      </c>
      <c r="V19" s="200">
        <f t="shared" si="7"/>
        <v>0</v>
      </c>
      <c r="W19" s="200">
        <f t="shared" si="7"/>
        <v>0</v>
      </c>
      <c r="X19" s="201">
        <f t="shared" si="7"/>
        <v>0</v>
      </c>
      <c r="Y19" s="202">
        <f t="shared" si="7"/>
        <v>492</v>
      </c>
      <c r="Z19" s="200">
        <f t="shared" si="7"/>
        <v>162</v>
      </c>
      <c r="AA19" s="200">
        <f t="shared" si="7"/>
        <v>0</v>
      </c>
      <c r="AB19" s="200">
        <f t="shared" si="7"/>
        <v>330</v>
      </c>
      <c r="AC19" s="200">
        <f t="shared" si="7"/>
        <v>86</v>
      </c>
      <c r="AD19" s="200">
        <f t="shared" si="7"/>
        <v>46</v>
      </c>
      <c r="AE19" s="200">
        <f t="shared" si="7"/>
        <v>36</v>
      </c>
      <c r="AF19" s="200">
        <f>SUM(AF20:AF22)</f>
        <v>0</v>
      </c>
      <c r="AG19" s="200">
        <f>SUM(AG20:AG22)</f>
        <v>0</v>
      </c>
      <c r="AH19" s="203"/>
      <c r="AI19" s="200"/>
      <c r="AJ19" s="200"/>
      <c r="AK19" s="204"/>
      <c r="AL19" s="200"/>
      <c r="AM19" s="200"/>
      <c r="AN19" s="200"/>
      <c r="AO19" s="200"/>
      <c r="AP19" s="205"/>
      <c r="AQ19" s="203"/>
      <c r="AR19" s="200"/>
      <c r="AS19" s="200"/>
      <c r="AT19" s="204"/>
      <c r="AU19" s="200"/>
      <c r="AV19" s="200"/>
      <c r="AW19" s="200"/>
      <c r="AX19" s="200"/>
      <c r="AY19" s="205"/>
      <c r="AZ19" s="203"/>
      <c r="BA19" s="200"/>
      <c r="BB19" s="200"/>
      <c r="BC19" s="204"/>
      <c r="BD19" s="200"/>
      <c r="BE19" s="200"/>
      <c r="BF19" s="200"/>
      <c r="BG19" s="200"/>
      <c r="BH19" s="205"/>
      <c r="BI19" s="203"/>
      <c r="BJ19" s="200"/>
      <c r="BK19" s="200"/>
      <c r="BL19" s="204"/>
      <c r="BM19" s="200"/>
      <c r="BN19" s="200"/>
      <c r="BO19" s="200"/>
      <c r="BP19" s="200"/>
      <c r="BQ19" s="205"/>
      <c r="BR19" s="203"/>
      <c r="BS19" s="200"/>
      <c r="BT19" s="200"/>
      <c r="BU19" s="204"/>
      <c r="BV19" s="200"/>
      <c r="BW19" s="200"/>
      <c r="BX19" s="200"/>
      <c r="BY19" s="200"/>
      <c r="BZ19" s="205"/>
      <c r="CA19" s="203"/>
      <c r="CB19" s="200"/>
      <c r="CC19" s="200"/>
      <c r="CD19" s="204"/>
      <c r="CE19" s="200"/>
      <c r="CF19" s="200"/>
      <c r="CG19" s="200"/>
      <c r="CH19" s="200"/>
      <c r="CI19" s="205"/>
      <c r="CJ19" s="206"/>
      <c r="CK19" s="207"/>
      <c r="CL19" s="35"/>
    </row>
    <row r="20" spans="1:90" s="10" customFormat="1" ht="13.5" customHeight="1">
      <c r="A20" s="176" t="s">
        <v>492</v>
      </c>
      <c r="B20" s="71" t="s">
        <v>493</v>
      </c>
      <c r="C20" s="74"/>
      <c r="D20" s="75"/>
      <c r="E20" s="75">
        <v>2</v>
      </c>
      <c r="F20" s="75"/>
      <c r="G20" s="31">
        <f>H20+J20</f>
        <v>98</v>
      </c>
      <c r="H20" s="31">
        <v>32</v>
      </c>
      <c r="I20" s="69"/>
      <c r="J20" s="69">
        <v>66</v>
      </c>
      <c r="K20" s="69"/>
      <c r="L20" s="69"/>
      <c r="M20" s="69">
        <v>36</v>
      </c>
      <c r="N20" s="69"/>
      <c r="O20" s="77"/>
      <c r="P20" s="55"/>
      <c r="Q20" s="76"/>
      <c r="R20" s="76"/>
      <c r="S20" s="69"/>
      <c r="T20" s="76"/>
      <c r="U20" s="81"/>
      <c r="V20" s="76"/>
      <c r="W20" s="76"/>
      <c r="X20" s="80"/>
      <c r="Y20" s="55">
        <f>G20-Q20</f>
        <v>98</v>
      </c>
      <c r="Z20" s="31">
        <f>H20-Q20</f>
        <v>32</v>
      </c>
      <c r="AA20" s="76"/>
      <c r="AB20" s="69">
        <f t="shared" ref="AB20:AE22" si="8">J20-S20</f>
        <v>66</v>
      </c>
      <c r="AC20" s="76">
        <f t="shared" si="8"/>
        <v>0</v>
      </c>
      <c r="AD20" s="81">
        <f t="shared" si="8"/>
        <v>0</v>
      </c>
      <c r="AE20" s="76">
        <f t="shared" si="8"/>
        <v>36</v>
      </c>
      <c r="AF20" s="76"/>
      <c r="AG20" s="80"/>
      <c r="AH20" s="55"/>
      <c r="AI20" s="76"/>
      <c r="AJ20" s="76"/>
      <c r="AK20" s="69"/>
      <c r="AL20" s="76"/>
      <c r="AM20" s="76"/>
      <c r="AN20" s="76"/>
      <c r="AO20" s="76"/>
      <c r="AP20" s="80"/>
      <c r="AQ20" s="55"/>
      <c r="AR20" s="76"/>
      <c r="AS20" s="76"/>
      <c r="AT20" s="69"/>
      <c r="AU20" s="76"/>
      <c r="AV20" s="76"/>
      <c r="AW20" s="76"/>
      <c r="AX20" s="76"/>
      <c r="AY20" s="80"/>
      <c r="AZ20" s="55"/>
      <c r="BA20" s="76"/>
      <c r="BB20" s="76"/>
      <c r="BC20" s="69"/>
      <c r="BD20" s="76"/>
      <c r="BE20" s="76"/>
      <c r="BF20" s="76"/>
      <c r="BG20" s="76"/>
      <c r="BH20" s="80"/>
      <c r="BI20" s="55"/>
      <c r="BJ20" s="76"/>
      <c r="BK20" s="76"/>
      <c r="BL20" s="69"/>
      <c r="BM20" s="76"/>
      <c r="BN20" s="76"/>
      <c r="BO20" s="76"/>
      <c r="BP20" s="76"/>
      <c r="BQ20" s="80"/>
      <c r="BR20" s="55"/>
      <c r="BS20" s="76"/>
      <c r="BT20" s="76"/>
      <c r="BU20" s="69"/>
      <c r="BV20" s="76"/>
      <c r="BW20" s="76"/>
      <c r="BX20" s="76"/>
      <c r="BY20" s="76"/>
      <c r="BZ20" s="80"/>
      <c r="CA20" s="55"/>
      <c r="CB20" s="76"/>
      <c r="CC20" s="76"/>
      <c r="CD20" s="69"/>
      <c r="CE20" s="76"/>
      <c r="CF20" s="76"/>
      <c r="CG20" s="76"/>
      <c r="CH20" s="76"/>
      <c r="CI20" s="80"/>
      <c r="CJ20" s="135"/>
      <c r="CK20" s="36">
        <v>100</v>
      </c>
      <c r="CL20" s="35"/>
    </row>
    <row r="21" spans="1:90" s="10" customFormat="1" ht="10.5">
      <c r="A21" s="176" t="s">
        <v>494</v>
      </c>
      <c r="B21" s="71" t="s">
        <v>398</v>
      </c>
      <c r="C21" s="34"/>
      <c r="D21" s="20"/>
      <c r="E21" s="20">
        <v>2</v>
      </c>
      <c r="F21" s="20"/>
      <c r="G21" s="23">
        <f>P21+Y21</f>
        <v>380</v>
      </c>
      <c r="H21" s="23">
        <f t="shared" ref="H21:M21" si="9">Q21+Z21</f>
        <v>124</v>
      </c>
      <c r="I21" s="23">
        <f t="shared" si="9"/>
        <v>0</v>
      </c>
      <c r="J21" s="23">
        <f t="shared" si="9"/>
        <v>256</v>
      </c>
      <c r="K21" s="23">
        <f t="shared" si="9"/>
        <v>72</v>
      </c>
      <c r="L21" s="23">
        <f t="shared" si="9"/>
        <v>56</v>
      </c>
      <c r="M21" s="23">
        <f t="shared" si="9"/>
        <v>0</v>
      </c>
      <c r="N21" s="23"/>
      <c r="O21" s="35"/>
      <c r="P21" s="36">
        <v>150</v>
      </c>
      <c r="Q21" s="9">
        <v>48</v>
      </c>
      <c r="R21" s="9"/>
      <c r="S21" s="23">
        <v>102</v>
      </c>
      <c r="T21" s="9">
        <v>28</v>
      </c>
      <c r="U21" s="22">
        <v>22</v>
      </c>
      <c r="V21" s="9"/>
      <c r="W21" s="9"/>
      <c r="X21" s="37"/>
      <c r="Y21" s="55">
        <v>230</v>
      </c>
      <c r="Z21" s="23">
        <v>76</v>
      </c>
      <c r="AA21" s="9"/>
      <c r="AB21" s="69">
        <v>154</v>
      </c>
      <c r="AC21" s="76">
        <v>44</v>
      </c>
      <c r="AD21" s="81">
        <v>34</v>
      </c>
      <c r="AE21" s="76"/>
      <c r="AF21" s="9"/>
      <c r="AG21" s="37"/>
      <c r="AH21" s="36"/>
      <c r="AI21" s="9"/>
      <c r="AJ21" s="9"/>
      <c r="AK21" s="23"/>
      <c r="AL21" s="9"/>
      <c r="AM21" s="9"/>
      <c r="AN21" s="9"/>
      <c r="AO21" s="9"/>
      <c r="AP21" s="37"/>
      <c r="AQ21" s="36"/>
      <c r="AR21" s="9"/>
      <c r="AS21" s="9"/>
      <c r="AT21" s="23"/>
      <c r="AU21" s="9"/>
      <c r="AV21" s="9"/>
      <c r="AW21" s="9"/>
      <c r="AX21" s="9"/>
      <c r="AY21" s="37"/>
      <c r="AZ21" s="36"/>
      <c r="BA21" s="9"/>
      <c r="BB21" s="9"/>
      <c r="BC21" s="23"/>
      <c r="BD21" s="9"/>
      <c r="BE21" s="9"/>
      <c r="BF21" s="9"/>
      <c r="BG21" s="9"/>
      <c r="BH21" s="37"/>
      <c r="BI21" s="36"/>
      <c r="BJ21" s="9"/>
      <c r="BK21" s="9"/>
      <c r="BL21" s="23"/>
      <c r="BM21" s="9"/>
      <c r="BN21" s="9"/>
      <c r="BO21" s="9"/>
      <c r="BP21" s="9"/>
      <c r="BQ21" s="37"/>
      <c r="BR21" s="36"/>
      <c r="BS21" s="9"/>
      <c r="BT21" s="9"/>
      <c r="BU21" s="23"/>
      <c r="BV21" s="9"/>
      <c r="BW21" s="9"/>
      <c r="BX21" s="9"/>
      <c r="BY21" s="9"/>
      <c r="BZ21" s="37"/>
      <c r="CA21" s="36"/>
      <c r="CB21" s="9"/>
      <c r="CC21" s="9"/>
      <c r="CD21" s="23"/>
      <c r="CE21" s="9"/>
      <c r="CF21" s="9"/>
      <c r="CG21" s="9"/>
      <c r="CH21" s="9"/>
      <c r="CI21" s="37"/>
      <c r="CJ21" s="135"/>
      <c r="CK21" s="36">
        <v>108</v>
      </c>
      <c r="CL21" s="35">
        <f>J21-CK21</f>
        <v>148</v>
      </c>
    </row>
    <row r="22" spans="1:90" s="10" customFormat="1" ht="13.5" customHeight="1" thickBot="1">
      <c r="A22" s="176" t="s">
        <v>495</v>
      </c>
      <c r="B22" s="71" t="s">
        <v>468</v>
      </c>
      <c r="C22" s="34"/>
      <c r="D22" s="20"/>
      <c r="E22" s="20">
        <v>2</v>
      </c>
      <c r="F22" s="20"/>
      <c r="G22" s="31">
        <f>H22+J22</f>
        <v>266</v>
      </c>
      <c r="H22" s="181">
        <v>88</v>
      </c>
      <c r="I22" s="23"/>
      <c r="J22" s="23">
        <v>178</v>
      </c>
      <c r="K22" s="23">
        <v>68</v>
      </c>
      <c r="L22" s="25">
        <v>20</v>
      </c>
      <c r="M22" s="23"/>
      <c r="N22" s="23"/>
      <c r="O22" s="35"/>
      <c r="P22" s="36">
        <f>Q22+S22</f>
        <v>102</v>
      </c>
      <c r="Q22" s="23">
        <v>34</v>
      </c>
      <c r="R22" s="23"/>
      <c r="S22" s="23">
        <v>68</v>
      </c>
      <c r="T22" s="23">
        <v>26</v>
      </c>
      <c r="U22" s="23">
        <v>8</v>
      </c>
      <c r="V22" s="23"/>
      <c r="W22" s="23"/>
      <c r="X22" s="84"/>
      <c r="Y22" s="55">
        <f>G22-P22</f>
        <v>164</v>
      </c>
      <c r="Z22" s="31">
        <f>H22-Q22</f>
        <v>54</v>
      </c>
      <c r="AA22" s="9"/>
      <c r="AB22" s="69">
        <f t="shared" si="8"/>
        <v>110</v>
      </c>
      <c r="AC22" s="76">
        <f t="shared" si="8"/>
        <v>42</v>
      </c>
      <c r="AD22" s="81">
        <f t="shared" si="8"/>
        <v>12</v>
      </c>
      <c r="AE22" s="76">
        <f t="shared" si="8"/>
        <v>0</v>
      </c>
      <c r="AF22" s="9"/>
      <c r="AG22" s="37"/>
      <c r="AH22" s="36"/>
      <c r="AI22" s="9"/>
      <c r="AJ22" s="9"/>
      <c r="AK22" s="23"/>
      <c r="AL22" s="9"/>
      <c r="AM22" s="9"/>
      <c r="AN22" s="9"/>
      <c r="AO22" s="9"/>
      <c r="AP22" s="37"/>
      <c r="AQ22" s="36"/>
      <c r="AR22" s="9"/>
      <c r="AS22" s="9"/>
      <c r="AT22" s="23"/>
      <c r="AU22" s="9"/>
      <c r="AV22" s="9"/>
      <c r="AW22" s="9"/>
      <c r="AX22" s="9"/>
      <c r="AY22" s="37"/>
      <c r="AZ22" s="36"/>
      <c r="BA22" s="9"/>
      <c r="BB22" s="9"/>
      <c r="BC22" s="23"/>
      <c r="BD22" s="9"/>
      <c r="BE22" s="9"/>
      <c r="BF22" s="9"/>
      <c r="BG22" s="9"/>
      <c r="BH22" s="37"/>
      <c r="BI22" s="36"/>
      <c r="BJ22" s="9"/>
      <c r="BK22" s="9"/>
      <c r="BL22" s="23"/>
      <c r="BM22" s="9"/>
      <c r="BN22" s="9"/>
      <c r="BO22" s="9"/>
      <c r="BP22" s="9"/>
      <c r="BQ22" s="37"/>
      <c r="BR22" s="36"/>
      <c r="BS22" s="9"/>
      <c r="BT22" s="9"/>
      <c r="BU22" s="23"/>
      <c r="BV22" s="9"/>
      <c r="BW22" s="9"/>
      <c r="BX22" s="9"/>
      <c r="BY22" s="9"/>
      <c r="BZ22" s="37"/>
      <c r="CA22" s="36"/>
      <c r="CB22" s="9"/>
      <c r="CC22" s="9"/>
      <c r="CD22" s="23"/>
      <c r="CE22" s="9"/>
      <c r="CF22" s="9"/>
      <c r="CG22" s="9"/>
      <c r="CH22" s="9"/>
      <c r="CI22" s="37"/>
      <c r="CJ22" s="135"/>
      <c r="CK22" s="36">
        <v>72</v>
      </c>
      <c r="CL22" s="35"/>
    </row>
    <row r="23" spans="1:90" s="195" customFormat="1" ht="16.5" customHeight="1" thickTop="1" thickBot="1">
      <c r="A23" s="188" t="s">
        <v>480</v>
      </c>
      <c r="B23" s="189" t="s">
        <v>496</v>
      </c>
      <c r="C23" s="198"/>
      <c r="D23" s="199"/>
      <c r="E23" s="199">
        <v>1</v>
      </c>
      <c r="F23" s="199">
        <v>1</v>
      </c>
      <c r="G23" s="200">
        <f>G24</f>
        <v>100</v>
      </c>
      <c r="H23" s="200">
        <f t="shared" ref="H23:O23" si="10">H24</f>
        <v>32</v>
      </c>
      <c r="I23" s="200">
        <f t="shared" si="10"/>
        <v>0</v>
      </c>
      <c r="J23" s="200">
        <f t="shared" si="10"/>
        <v>68</v>
      </c>
      <c r="K23" s="200">
        <f t="shared" si="10"/>
        <v>20</v>
      </c>
      <c r="L23" s="200">
        <f t="shared" si="10"/>
        <v>0</v>
      </c>
      <c r="M23" s="200">
        <f t="shared" si="10"/>
        <v>8</v>
      </c>
      <c r="N23" s="200">
        <f t="shared" si="10"/>
        <v>10</v>
      </c>
      <c r="O23" s="200">
        <f t="shared" si="10"/>
        <v>0</v>
      </c>
      <c r="P23" s="200">
        <f>P24</f>
        <v>36</v>
      </c>
      <c r="Q23" s="200">
        <f t="shared" ref="Q23:AG23" si="11">Q24</f>
        <v>12</v>
      </c>
      <c r="R23" s="200">
        <f t="shared" si="11"/>
        <v>0</v>
      </c>
      <c r="S23" s="200">
        <f t="shared" si="11"/>
        <v>24</v>
      </c>
      <c r="T23" s="200">
        <f t="shared" si="11"/>
        <v>8</v>
      </c>
      <c r="U23" s="200">
        <f t="shared" si="11"/>
        <v>0</v>
      </c>
      <c r="V23" s="200">
        <f t="shared" si="11"/>
        <v>4</v>
      </c>
      <c r="W23" s="200">
        <f t="shared" si="11"/>
        <v>0</v>
      </c>
      <c r="X23" s="200">
        <f t="shared" si="11"/>
        <v>0</v>
      </c>
      <c r="Y23" s="200">
        <f t="shared" si="11"/>
        <v>64</v>
      </c>
      <c r="Z23" s="200">
        <f t="shared" si="11"/>
        <v>20</v>
      </c>
      <c r="AA23" s="200">
        <f t="shared" si="11"/>
        <v>0</v>
      </c>
      <c r="AB23" s="200">
        <f t="shared" si="11"/>
        <v>44</v>
      </c>
      <c r="AC23" s="200">
        <f t="shared" si="11"/>
        <v>12</v>
      </c>
      <c r="AD23" s="200">
        <f t="shared" si="11"/>
        <v>0</v>
      </c>
      <c r="AE23" s="200">
        <f t="shared" si="11"/>
        <v>4</v>
      </c>
      <c r="AF23" s="200">
        <f t="shared" si="11"/>
        <v>10</v>
      </c>
      <c r="AG23" s="200">
        <f t="shared" si="11"/>
        <v>0</v>
      </c>
      <c r="AH23" s="203"/>
      <c r="AI23" s="200"/>
      <c r="AJ23" s="200"/>
      <c r="AK23" s="204"/>
      <c r="AL23" s="200"/>
      <c r="AM23" s="200"/>
      <c r="AN23" s="200"/>
      <c r="AO23" s="200"/>
      <c r="AP23" s="205"/>
      <c r="AQ23" s="203"/>
      <c r="AR23" s="200"/>
      <c r="AS23" s="200"/>
      <c r="AT23" s="204"/>
      <c r="AU23" s="200"/>
      <c r="AV23" s="200"/>
      <c r="AW23" s="200"/>
      <c r="AX23" s="200"/>
      <c r="AY23" s="205"/>
      <c r="AZ23" s="203"/>
      <c r="BA23" s="200"/>
      <c r="BB23" s="200"/>
      <c r="BC23" s="204"/>
      <c r="BD23" s="200"/>
      <c r="BE23" s="200"/>
      <c r="BF23" s="200"/>
      <c r="BG23" s="200"/>
      <c r="BH23" s="205"/>
      <c r="BI23" s="203"/>
      <c r="BJ23" s="200"/>
      <c r="BK23" s="200"/>
      <c r="BL23" s="204"/>
      <c r="BM23" s="200"/>
      <c r="BN23" s="200"/>
      <c r="BO23" s="200"/>
      <c r="BP23" s="200"/>
      <c r="BQ23" s="205"/>
      <c r="BR23" s="203"/>
      <c r="BS23" s="200"/>
      <c r="BT23" s="200"/>
      <c r="BU23" s="204"/>
      <c r="BV23" s="200"/>
      <c r="BW23" s="200"/>
      <c r="BX23" s="200"/>
      <c r="BY23" s="200"/>
      <c r="BZ23" s="205"/>
      <c r="CA23" s="203"/>
      <c r="CB23" s="200"/>
      <c r="CC23" s="200"/>
      <c r="CD23" s="204"/>
      <c r="CE23" s="200"/>
      <c r="CF23" s="200"/>
      <c r="CG23" s="200"/>
      <c r="CH23" s="200"/>
      <c r="CI23" s="205"/>
      <c r="CJ23" s="206"/>
      <c r="CK23" s="207"/>
      <c r="CL23" s="35"/>
    </row>
    <row r="24" spans="1:90" s="10" customFormat="1" ht="22.5" thickTop="1" thickBot="1">
      <c r="A24" s="176" t="s">
        <v>497</v>
      </c>
      <c r="B24" s="71" t="s">
        <v>498</v>
      </c>
      <c r="C24" s="74"/>
      <c r="D24" s="75"/>
      <c r="E24" s="75">
        <v>1</v>
      </c>
      <c r="F24" s="75">
        <v>1</v>
      </c>
      <c r="G24" s="181">
        <f>H24+J24</f>
        <v>100</v>
      </c>
      <c r="H24" s="181">
        <v>32</v>
      </c>
      <c r="I24" s="69"/>
      <c r="J24" s="69">
        <v>68</v>
      </c>
      <c r="K24" s="69">
        <v>20</v>
      </c>
      <c r="L24" s="69"/>
      <c r="M24" s="69">
        <v>8</v>
      </c>
      <c r="N24" s="69">
        <v>10</v>
      </c>
      <c r="O24" s="77"/>
      <c r="P24" s="208">
        <f>Q24+S24</f>
        <v>36</v>
      </c>
      <c r="Q24" s="209">
        <v>12</v>
      </c>
      <c r="R24" s="209">
        <f t="shared" ref="R24:X24" si="12">I24</f>
        <v>0</v>
      </c>
      <c r="S24" s="209">
        <v>24</v>
      </c>
      <c r="T24" s="209">
        <v>8</v>
      </c>
      <c r="U24" s="209">
        <f t="shared" si="12"/>
        <v>0</v>
      </c>
      <c r="V24" s="209">
        <v>4</v>
      </c>
      <c r="W24" s="209"/>
      <c r="X24" s="85">
        <f t="shared" si="12"/>
        <v>0</v>
      </c>
      <c r="Y24" s="209">
        <f t="shared" ref="Y24:AF24" si="13">G24-P24</f>
        <v>64</v>
      </c>
      <c r="Z24" s="209">
        <f t="shared" si="13"/>
        <v>20</v>
      </c>
      <c r="AA24" s="209">
        <f t="shared" si="13"/>
        <v>0</v>
      </c>
      <c r="AB24" s="209">
        <f t="shared" si="13"/>
        <v>44</v>
      </c>
      <c r="AC24" s="209">
        <f t="shared" si="13"/>
        <v>12</v>
      </c>
      <c r="AD24" s="209">
        <f t="shared" si="13"/>
        <v>0</v>
      </c>
      <c r="AE24" s="209">
        <f t="shared" si="13"/>
        <v>4</v>
      </c>
      <c r="AF24" s="209">
        <f t="shared" si="13"/>
        <v>10</v>
      </c>
      <c r="AG24" s="85">
        <f>O24</f>
        <v>0</v>
      </c>
      <c r="AH24" s="55"/>
      <c r="AI24" s="76"/>
      <c r="AJ24" s="76"/>
      <c r="AK24" s="69"/>
      <c r="AL24" s="76"/>
      <c r="AM24" s="76"/>
      <c r="AN24" s="76"/>
      <c r="AO24" s="76"/>
      <c r="AP24" s="80"/>
      <c r="AQ24" s="55"/>
      <c r="AR24" s="76"/>
      <c r="AS24" s="76"/>
      <c r="AT24" s="69"/>
      <c r="AU24" s="76"/>
      <c r="AV24" s="76"/>
      <c r="AW24" s="76"/>
      <c r="AX24" s="76"/>
      <c r="AY24" s="80"/>
      <c r="AZ24" s="55"/>
      <c r="BA24" s="76"/>
      <c r="BB24" s="76"/>
      <c r="BC24" s="69"/>
      <c r="BD24" s="76"/>
      <c r="BE24" s="76"/>
      <c r="BF24" s="76"/>
      <c r="BG24" s="76"/>
      <c r="BH24" s="80"/>
      <c r="BI24" s="55"/>
      <c r="BJ24" s="76"/>
      <c r="BK24" s="76"/>
      <c r="BL24" s="69"/>
      <c r="BM24" s="76"/>
      <c r="BN24" s="76"/>
      <c r="BO24" s="76"/>
      <c r="BP24" s="76"/>
      <c r="BQ24" s="80"/>
      <c r="BR24" s="55"/>
      <c r="BS24" s="76"/>
      <c r="BT24" s="76"/>
      <c r="BU24" s="69"/>
      <c r="BV24" s="76"/>
      <c r="BW24" s="76"/>
      <c r="BX24" s="76"/>
      <c r="BY24" s="76"/>
      <c r="BZ24" s="80"/>
      <c r="CA24" s="55"/>
      <c r="CB24" s="76"/>
      <c r="CC24" s="76"/>
      <c r="CD24" s="69"/>
      <c r="CE24" s="76"/>
      <c r="CF24" s="76"/>
      <c r="CG24" s="76"/>
      <c r="CH24" s="76"/>
      <c r="CI24" s="80"/>
      <c r="CJ24" s="135"/>
      <c r="CK24" s="36">
        <v>100</v>
      </c>
      <c r="CL24" s="35"/>
    </row>
    <row r="25" spans="1:90" s="10" customFormat="1" ht="21.75" thickBot="1">
      <c r="A25" s="26" t="s">
        <v>54</v>
      </c>
      <c r="B25" s="43" t="s">
        <v>182</v>
      </c>
      <c r="C25" s="59">
        <f t="shared" ref="C25:H25" si="14">C26+C33+C37</f>
        <v>13</v>
      </c>
      <c r="D25" s="59">
        <f t="shared" si="14"/>
        <v>0</v>
      </c>
      <c r="E25" s="59">
        <f t="shared" si="14"/>
        <v>34</v>
      </c>
      <c r="F25" s="59"/>
      <c r="G25" s="59">
        <f t="shared" si="14"/>
        <v>4530</v>
      </c>
      <c r="H25" s="59">
        <f t="shared" si="14"/>
        <v>1506</v>
      </c>
      <c r="I25" s="59"/>
      <c r="J25" s="59">
        <f>J26+J33+J37</f>
        <v>3024</v>
      </c>
      <c r="K25" s="59">
        <f>K26+K33+K37</f>
        <v>1114</v>
      </c>
      <c r="L25" s="59"/>
      <c r="M25" s="59">
        <f>M26+M33+M37</f>
        <v>90</v>
      </c>
      <c r="N25" s="59">
        <f>N26+N33+N37</f>
        <v>30</v>
      </c>
      <c r="O25" s="59"/>
      <c r="P25" s="59"/>
      <c r="Q25" s="59"/>
      <c r="R25" s="59"/>
      <c r="S25" s="59"/>
      <c r="T25" s="59"/>
      <c r="U25" s="59"/>
      <c r="V25" s="59"/>
      <c r="W25" s="59"/>
      <c r="X25" s="59"/>
      <c r="Y25" s="59"/>
      <c r="Z25" s="59"/>
      <c r="AA25" s="59"/>
      <c r="AB25" s="59"/>
      <c r="AC25" s="59"/>
      <c r="AD25" s="59"/>
      <c r="AE25" s="59"/>
      <c r="AF25" s="59"/>
      <c r="AG25" s="59"/>
      <c r="AH25" s="59">
        <f>AH26+AH33+AH37</f>
        <v>916</v>
      </c>
      <c r="AI25" s="59">
        <f>AI26+AI33+AI37</f>
        <v>304</v>
      </c>
      <c r="AJ25" s="59"/>
      <c r="AK25" s="59">
        <f>AK26+AK33+AK37</f>
        <v>612</v>
      </c>
      <c r="AL25" s="59">
        <f>AL26+AL33+AL37</f>
        <v>230</v>
      </c>
      <c r="AM25" s="59"/>
      <c r="AN25" s="59">
        <f>AN26+AN33+AN37</f>
        <v>6</v>
      </c>
      <c r="AO25" s="59"/>
      <c r="AP25" s="59"/>
      <c r="AQ25" s="59">
        <f>AQ26+AQ33+AQ37</f>
        <v>916</v>
      </c>
      <c r="AR25" s="59">
        <f>AR26+AR33+AR37</f>
        <v>304</v>
      </c>
      <c r="AS25" s="59"/>
      <c r="AT25" s="59">
        <f>AT26+AT33+AT37</f>
        <v>612</v>
      </c>
      <c r="AU25" s="59">
        <f>AU26+AU33+AU37</f>
        <v>250</v>
      </c>
      <c r="AV25" s="59"/>
      <c r="AW25" s="59">
        <f>AW26+AW33+AW37</f>
        <v>0</v>
      </c>
      <c r="AX25" s="59"/>
      <c r="AY25" s="59"/>
      <c r="AZ25" s="59">
        <f>AZ26+AZ33+AZ37</f>
        <v>646</v>
      </c>
      <c r="BA25" s="59">
        <f>BA26+BA33+BA37</f>
        <v>214</v>
      </c>
      <c r="BB25" s="59"/>
      <c r="BC25" s="59">
        <f>BC26+BC33+BC37</f>
        <v>432</v>
      </c>
      <c r="BD25" s="59">
        <f>BD26+BD33+BD37</f>
        <v>168</v>
      </c>
      <c r="BE25" s="59">
        <f>BE26+BE33+BE37</f>
        <v>44</v>
      </c>
      <c r="BF25" s="59"/>
      <c r="BG25" s="59"/>
      <c r="BH25" s="59"/>
      <c r="BI25" s="59">
        <f>BI26+BI33+BI37</f>
        <v>972</v>
      </c>
      <c r="BJ25" s="59">
        <f>BJ26+BJ33+BJ37</f>
        <v>324</v>
      </c>
      <c r="BK25" s="59"/>
      <c r="BL25" s="59">
        <f>BL26+BL33+BL37</f>
        <v>648</v>
      </c>
      <c r="BM25" s="59">
        <f>BM26+BM33+BM37</f>
        <v>256</v>
      </c>
      <c r="BN25" s="59"/>
      <c r="BO25" s="59"/>
      <c r="BP25" s="59">
        <f>BP26+BP33+BP37</f>
        <v>0</v>
      </c>
      <c r="BQ25" s="59"/>
      <c r="BR25" s="59">
        <f>BR26+BR33+BR37</f>
        <v>594</v>
      </c>
      <c r="BS25" s="59">
        <f>BS26+BS33+BS37</f>
        <v>198</v>
      </c>
      <c r="BT25" s="59"/>
      <c r="BU25" s="59">
        <f>BU26+BU33+BU37</f>
        <v>396</v>
      </c>
      <c r="BV25" s="59">
        <f>BV26+BV33+BV37</f>
        <v>166</v>
      </c>
      <c r="BW25" s="59"/>
      <c r="BX25" s="59">
        <f>BX26+BX33+BX37</f>
        <v>22</v>
      </c>
      <c r="BY25" s="59"/>
      <c r="BZ25" s="59"/>
      <c r="CA25" s="59">
        <f>CA26+CA33+CA37</f>
        <v>486</v>
      </c>
      <c r="CB25" s="59">
        <f>CB26+CB33+CB37</f>
        <v>162</v>
      </c>
      <c r="CC25" s="59"/>
      <c r="CD25" s="59">
        <f>CD26+CD33+CD37</f>
        <v>324</v>
      </c>
      <c r="CE25" s="59">
        <f>CE26+CE33+CE37</f>
        <v>118</v>
      </c>
      <c r="CF25" s="59"/>
      <c r="CG25" s="59">
        <f>CG26+CG33+CG37</f>
        <v>16</v>
      </c>
      <c r="CH25" s="59"/>
      <c r="CI25" s="59"/>
      <c r="CJ25" s="31"/>
      <c r="CK25" s="30">
        <v>2124</v>
      </c>
      <c r="CL25" s="29">
        <f>CL26+CL33+CL38+CL52</f>
        <v>900</v>
      </c>
    </row>
    <row r="26" spans="1:90" ht="21.75" thickBot="1">
      <c r="A26" s="125" t="s">
        <v>324</v>
      </c>
      <c r="B26" s="68" t="s">
        <v>70</v>
      </c>
      <c r="C26" s="59">
        <v>1</v>
      </c>
      <c r="D26" s="60"/>
      <c r="E26" s="60">
        <v>12</v>
      </c>
      <c r="F26" s="60"/>
      <c r="G26" s="61">
        <f>SUM(G27:G32)</f>
        <v>892</v>
      </c>
      <c r="H26" s="61">
        <f>SUM(H27:H32)</f>
        <v>298</v>
      </c>
      <c r="I26" s="61"/>
      <c r="J26" s="61">
        <f>SUM(J27:J32)</f>
        <v>594</v>
      </c>
      <c r="K26" s="61">
        <f>SUM(K27:K32)</f>
        <v>374</v>
      </c>
      <c r="L26" s="61"/>
      <c r="M26" s="61">
        <f>SUM(M27:M32)</f>
        <v>52</v>
      </c>
      <c r="N26" s="61"/>
      <c r="O26" s="62"/>
      <c r="P26" s="63"/>
      <c r="Q26" s="61"/>
      <c r="R26" s="61"/>
      <c r="S26" s="61"/>
      <c r="T26" s="61"/>
      <c r="U26" s="61"/>
      <c r="V26" s="61"/>
      <c r="W26" s="61"/>
      <c r="X26" s="62"/>
      <c r="Y26" s="63"/>
      <c r="Z26" s="61"/>
      <c r="AA26" s="26"/>
      <c r="AB26" s="26"/>
      <c r="AC26" s="26"/>
      <c r="AD26" s="26"/>
      <c r="AE26" s="26"/>
      <c r="AF26" s="26"/>
      <c r="AG26" s="29"/>
      <c r="AH26" s="63">
        <f>SUM(AH27:AH32)</f>
        <v>156</v>
      </c>
      <c r="AI26" s="63">
        <f t="shared" ref="AI26:AN26" si="15">SUM(AI27:AI32)</f>
        <v>50</v>
      </c>
      <c r="AJ26" s="63"/>
      <c r="AK26" s="63">
        <f t="shared" si="15"/>
        <v>106</v>
      </c>
      <c r="AL26" s="63">
        <f t="shared" si="15"/>
        <v>70</v>
      </c>
      <c r="AM26" s="63"/>
      <c r="AN26" s="63">
        <f t="shared" si="15"/>
        <v>6</v>
      </c>
      <c r="AO26" s="61"/>
      <c r="AP26" s="62"/>
      <c r="AQ26" s="63">
        <f>SUM(AQ27:AQ32)</f>
        <v>154</v>
      </c>
      <c r="AR26" s="63">
        <f t="shared" ref="AR26:AW26" si="16">SUM(AR27:AR32)</f>
        <v>52</v>
      </c>
      <c r="AS26" s="63"/>
      <c r="AT26" s="63">
        <f t="shared" si="16"/>
        <v>102</v>
      </c>
      <c r="AU26" s="63">
        <f t="shared" si="16"/>
        <v>88</v>
      </c>
      <c r="AV26" s="63"/>
      <c r="AW26" s="63">
        <f t="shared" si="16"/>
        <v>0</v>
      </c>
      <c r="AX26" s="61"/>
      <c r="AY26" s="62"/>
      <c r="AZ26" s="63">
        <f>SUM(AZ27:AZ32)</f>
        <v>162</v>
      </c>
      <c r="BA26" s="63">
        <f>SUM(BA27:BA32)</f>
        <v>54</v>
      </c>
      <c r="BB26" s="63"/>
      <c r="BC26" s="63">
        <f>SUM(BC27:BC32)</f>
        <v>108</v>
      </c>
      <c r="BD26" s="63">
        <f>SUM(BD27:BD32)</f>
        <v>70</v>
      </c>
      <c r="BE26" s="63"/>
      <c r="BF26" s="63"/>
      <c r="BG26" s="63"/>
      <c r="BH26" s="63"/>
      <c r="BI26" s="63">
        <f>SUM(BI27:BI32)</f>
        <v>218</v>
      </c>
      <c r="BJ26" s="63">
        <f>SUM(BJ27:BJ32)</f>
        <v>74</v>
      </c>
      <c r="BK26" s="63"/>
      <c r="BL26" s="63">
        <f>SUM(BL27:BL32)</f>
        <v>144</v>
      </c>
      <c r="BM26" s="63">
        <f>SUM(BM27:BM32)</f>
        <v>76</v>
      </c>
      <c r="BN26" s="63"/>
      <c r="BO26" s="63">
        <f>SUM(BO27:BO32)</f>
        <v>26</v>
      </c>
      <c r="BP26" s="63"/>
      <c r="BQ26" s="63"/>
      <c r="BR26" s="63">
        <f>SUM(BR27:BR32)</f>
        <v>68</v>
      </c>
      <c r="BS26" s="63">
        <f>SUM(BS27:BS32)</f>
        <v>24</v>
      </c>
      <c r="BT26" s="63"/>
      <c r="BU26" s="63">
        <f>SUM(BU27:BU32)</f>
        <v>44</v>
      </c>
      <c r="BV26" s="63">
        <f>SUM(BV27:BV32)</f>
        <v>36</v>
      </c>
      <c r="BW26" s="63"/>
      <c r="BX26" s="63"/>
      <c r="BY26" s="63"/>
      <c r="BZ26" s="63"/>
      <c r="CA26" s="63">
        <f>SUM(CA27:CA32)</f>
        <v>134</v>
      </c>
      <c r="CB26" s="63">
        <f>SUM(CB27:CB32)</f>
        <v>44</v>
      </c>
      <c r="CC26" s="63"/>
      <c r="CD26" s="63">
        <f>SUM(CD27:CD32)</f>
        <v>90</v>
      </c>
      <c r="CE26" s="63">
        <f>SUM(CE27:CE32)</f>
        <v>28</v>
      </c>
      <c r="CF26" s="63"/>
      <c r="CG26" s="63"/>
      <c r="CH26" s="63"/>
      <c r="CI26" s="29"/>
      <c r="CJ26" s="31"/>
      <c r="CK26" s="30">
        <v>432</v>
      </c>
      <c r="CL26" s="29">
        <f t="shared" ref="CL26:CL33" si="17">J26-CK26</f>
        <v>162</v>
      </c>
    </row>
    <row r="27" spans="1:90" ht="13.5" customHeight="1" thickBot="1">
      <c r="A27" s="32" t="s">
        <v>71</v>
      </c>
      <c r="B27" s="71" t="s">
        <v>72</v>
      </c>
      <c r="C27" s="34"/>
      <c r="D27" s="20"/>
      <c r="E27" s="20">
        <v>8</v>
      </c>
      <c r="F27" s="20"/>
      <c r="G27" s="9">
        <f t="shared" ref="G27:G32" si="18">H27+J27</f>
        <v>82</v>
      </c>
      <c r="H27" s="23">
        <v>28</v>
      </c>
      <c r="I27" s="23"/>
      <c r="J27" s="23">
        <v>54</v>
      </c>
      <c r="K27" s="23"/>
      <c r="L27" s="23"/>
      <c r="M27" s="23">
        <v>26</v>
      </c>
      <c r="N27" s="23"/>
      <c r="O27" s="35"/>
      <c r="P27" s="36"/>
      <c r="Q27" s="9"/>
      <c r="R27" s="9"/>
      <c r="S27" s="23"/>
      <c r="T27" s="9"/>
      <c r="U27" s="9"/>
      <c r="V27" s="9"/>
      <c r="W27" s="9"/>
      <c r="X27" s="37"/>
      <c r="Y27" s="36"/>
      <c r="Z27" s="9"/>
      <c r="AA27" s="9"/>
      <c r="AB27" s="23"/>
      <c r="AC27" s="9"/>
      <c r="AD27" s="9"/>
      <c r="AE27" s="9"/>
      <c r="AF27" s="9"/>
      <c r="AG27" s="37"/>
      <c r="AH27" s="36"/>
      <c r="AI27" s="9"/>
      <c r="AJ27" s="9"/>
      <c r="AK27" s="23"/>
      <c r="AL27" s="9"/>
      <c r="AM27" s="9"/>
      <c r="AN27" s="9"/>
      <c r="AO27" s="9"/>
      <c r="AP27" s="37"/>
      <c r="AQ27" s="36"/>
      <c r="AR27" s="9"/>
      <c r="AS27" s="9"/>
      <c r="AT27" s="23"/>
      <c r="AU27" s="22"/>
      <c r="AV27" s="9"/>
      <c r="AW27" s="9"/>
      <c r="AX27" s="9"/>
      <c r="AY27" s="37"/>
      <c r="AZ27" s="36"/>
      <c r="BA27" s="9"/>
      <c r="BB27" s="9"/>
      <c r="BC27" s="23"/>
      <c r="BD27" s="9"/>
      <c r="BE27" s="9"/>
      <c r="BF27" s="9"/>
      <c r="BG27" s="9"/>
      <c r="BH27" s="37"/>
      <c r="BI27" s="36"/>
      <c r="BJ27" s="9"/>
      <c r="BK27" s="9"/>
      <c r="BL27" s="23"/>
      <c r="BM27" s="9"/>
      <c r="BN27" s="9"/>
      <c r="BO27" s="9"/>
      <c r="BP27" s="9"/>
      <c r="BQ27" s="37"/>
      <c r="BR27" s="36"/>
      <c r="BS27" s="9"/>
      <c r="BT27" s="9"/>
      <c r="BU27" s="23"/>
      <c r="BV27" s="9"/>
      <c r="BW27" s="9"/>
      <c r="BX27" s="9"/>
      <c r="BY27" s="9"/>
      <c r="BZ27" s="37"/>
      <c r="CA27" s="36">
        <f>G27</f>
        <v>82</v>
      </c>
      <c r="CB27" s="9">
        <f>H27</f>
        <v>28</v>
      </c>
      <c r="CC27" s="9"/>
      <c r="CD27" s="23">
        <f>J27</f>
        <v>54</v>
      </c>
      <c r="CE27" s="9"/>
      <c r="CF27" s="9"/>
      <c r="CG27" s="9">
        <f>M27</f>
        <v>26</v>
      </c>
      <c r="CH27" s="9"/>
      <c r="CI27" s="37"/>
      <c r="CJ27" s="135"/>
      <c r="CK27" s="36">
        <v>48</v>
      </c>
      <c r="CL27" s="37">
        <f t="shared" si="17"/>
        <v>6</v>
      </c>
    </row>
    <row r="28" spans="1:90" ht="13.5" customHeight="1" thickBot="1">
      <c r="A28" s="32" t="s">
        <v>73</v>
      </c>
      <c r="B28" s="71" t="s">
        <v>66</v>
      </c>
      <c r="C28" s="34">
        <v>6</v>
      </c>
      <c r="D28" s="20"/>
      <c r="E28" s="20"/>
      <c r="F28" s="20"/>
      <c r="G28" s="9">
        <f t="shared" si="18"/>
        <v>82</v>
      </c>
      <c r="H28" s="23">
        <v>28</v>
      </c>
      <c r="I28" s="23"/>
      <c r="J28" s="23">
        <v>54</v>
      </c>
      <c r="K28" s="23"/>
      <c r="L28" s="23"/>
      <c r="M28" s="23">
        <v>26</v>
      </c>
      <c r="N28" s="23"/>
      <c r="O28" s="35"/>
      <c r="P28" s="36"/>
      <c r="Q28" s="9"/>
      <c r="R28" s="9"/>
      <c r="S28" s="23"/>
      <c r="T28" s="9"/>
      <c r="U28" s="9"/>
      <c r="V28" s="9"/>
      <c r="W28" s="9"/>
      <c r="X28" s="37"/>
      <c r="Y28" s="36"/>
      <c r="Z28" s="9"/>
      <c r="AA28" s="9"/>
      <c r="AB28" s="23"/>
      <c r="AC28" s="9"/>
      <c r="AD28" s="9"/>
      <c r="AE28" s="9"/>
      <c r="AF28" s="9"/>
      <c r="AG28" s="37"/>
      <c r="AH28" s="36"/>
      <c r="AI28" s="9"/>
      <c r="AJ28" s="9"/>
      <c r="AK28" s="23"/>
      <c r="AL28" s="22"/>
      <c r="AM28" s="9"/>
      <c r="AN28" s="9"/>
      <c r="AO28" s="9"/>
      <c r="AP28" s="37"/>
      <c r="AQ28" s="36"/>
      <c r="AR28" s="9"/>
      <c r="AS28" s="9"/>
      <c r="AT28" s="23"/>
      <c r="AU28" s="9"/>
      <c r="AV28" s="9"/>
      <c r="AW28" s="9"/>
      <c r="AX28" s="9"/>
      <c r="AY28" s="37"/>
      <c r="AZ28" s="36"/>
      <c r="BA28" s="9"/>
      <c r="BB28" s="9"/>
      <c r="BC28" s="23"/>
      <c r="BD28" s="9"/>
      <c r="BE28" s="9"/>
      <c r="BF28" s="9"/>
      <c r="BG28" s="9"/>
      <c r="BH28" s="37"/>
      <c r="BI28" s="36">
        <f>G28</f>
        <v>82</v>
      </c>
      <c r="BJ28" s="9">
        <f>H28</f>
        <v>28</v>
      </c>
      <c r="BK28" s="9"/>
      <c r="BL28" s="23">
        <f>J28</f>
        <v>54</v>
      </c>
      <c r="BM28" s="9"/>
      <c r="BN28" s="9"/>
      <c r="BO28" s="9">
        <f>M28</f>
        <v>26</v>
      </c>
      <c r="BP28" s="9"/>
      <c r="BQ28" s="37"/>
      <c r="BR28" s="36"/>
      <c r="BS28" s="9"/>
      <c r="BT28" s="9"/>
      <c r="BU28" s="23"/>
      <c r="BV28" s="9"/>
      <c r="BW28" s="9"/>
      <c r="BX28" s="9"/>
      <c r="BY28" s="9"/>
      <c r="BZ28" s="37"/>
      <c r="CA28" s="36"/>
      <c r="CB28" s="9"/>
      <c r="CC28" s="9"/>
      <c r="CD28" s="23"/>
      <c r="CE28" s="9"/>
      <c r="CF28" s="9"/>
      <c r="CG28" s="9"/>
      <c r="CH28" s="9"/>
      <c r="CI28" s="37"/>
      <c r="CJ28" s="135"/>
      <c r="CK28" s="36">
        <v>48</v>
      </c>
      <c r="CL28" s="37">
        <f t="shared" si="17"/>
        <v>6</v>
      </c>
    </row>
    <row r="29" spans="1:90" s="10" customFormat="1" ht="13.5" customHeight="1" thickBot="1">
      <c r="A29" s="32" t="s">
        <v>74</v>
      </c>
      <c r="B29" s="71" t="s">
        <v>65</v>
      </c>
      <c r="C29" s="34"/>
      <c r="E29" s="20" t="s">
        <v>400</v>
      </c>
      <c r="F29" s="20"/>
      <c r="G29" s="9">
        <f t="shared" si="18"/>
        <v>330</v>
      </c>
      <c r="H29" s="23">
        <f>J29/2</f>
        <v>110</v>
      </c>
      <c r="I29" s="23"/>
      <c r="J29" s="23">
        <v>220</v>
      </c>
      <c r="K29" s="23">
        <v>184</v>
      </c>
      <c r="L29" s="23"/>
      <c r="M29" s="23"/>
      <c r="N29" s="23"/>
      <c r="O29" s="35"/>
      <c r="P29" s="36"/>
      <c r="Q29" s="9"/>
      <c r="R29" s="9"/>
      <c r="S29" s="23"/>
      <c r="T29" s="9"/>
      <c r="U29" s="9"/>
      <c r="V29" s="9"/>
      <c r="W29" s="9"/>
      <c r="X29" s="37"/>
      <c r="Y29" s="36"/>
      <c r="Z29" s="9"/>
      <c r="AA29" s="9"/>
      <c r="AB29" s="23"/>
      <c r="AC29" s="9"/>
      <c r="AD29" s="9"/>
      <c r="AE29" s="9"/>
      <c r="AF29" s="9"/>
      <c r="AG29" s="37"/>
      <c r="AH29" s="36">
        <f>AI29+AK29</f>
        <v>50</v>
      </c>
      <c r="AI29" s="9">
        <v>16</v>
      </c>
      <c r="AJ29" s="9"/>
      <c r="AK29" s="23">
        <v>34</v>
      </c>
      <c r="AL29" s="22">
        <v>30</v>
      </c>
      <c r="AM29" s="9"/>
      <c r="AN29" s="9"/>
      <c r="AO29" s="9"/>
      <c r="AP29" s="37"/>
      <c r="AQ29" s="36">
        <f>AR29+AT29</f>
        <v>102</v>
      </c>
      <c r="AR29" s="9">
        <v>34</v>
      </c>
      <c r="AS29" s="9"/>
      <c r="AT29" s="23">
        <v>68</v>
      </c>
      <c r="AU29" s="22">
        <v>58</v>
      </c>
      <c r="AV29" s="9"/>
      <c r="AW29" s="9"/>
      <c r="AX29" s="9"/>
      <c r="AY29" s="37"/>
      <c r="AZ29" s="36">
        <f>BA29+BC29</f>
        <v>36</v>
      </c>
      <c r="BA29" s="9">
        <v>12</v>
      </c>
      <c r="BB29" s="9"/>
      <c r="BC29" s="23">
        <v>24</v>
      </c>
      <c r="BD29" s="22">
        <v>20</v>
      </c>
      <c r="BE29" s="9"/>
      <c r="BF29" s="9"/>
      <c r="BG29" s="9"/>
      <c r="BH29" s="37"/>
      <c r="BI29" s="36">
        <f>BJ29+BL29</f>
        <v>82</v>
      </c>
      <c r="BJ29" s="9">
        <v>28</v>
      </c>
      <c r="BK29" s="9"/>
      <c r="BL29" s="23">
        <v>54</v>
      </c>
      <c r="BM29" s="22">
        <v>44</v>
      </c>
      <c r="BN29" s="9"/>
      <c r="BO29" s="9"/>
      <c r="BP29" s="9"/>
      <c r="BQ29" s="37"/>
      <c r="BR29" s="36">
        <f>BS29+BU29</f>
        <v>34</v>
      </c>
      <c r="BS29" s="9">
        <v>12</v>
      </c>
      <c r="BT29" s="9"/>
      <c r="BU29" s="23">
        <v>22</v>
      </c>
      <c r="BV29" s="22">
        <v>18</v>
      </c>
      <c r="BW29" s="9"/>
      <c r="BX29" s="9"/>
      <c r="BY29" s="9"/>
      <c r="BZ29" s="37"/>
      <c r="CA29" s="36">
        <f>CB29+CD29</f>
        <v>26</v>
      </c>
      <c r="CB29" s="9">
        <v>8</v>
      </c>
      <c r="CC29" s="9"/>
      <c r="CD29" s="23">
        <v>18</v>
      </c>
      <c r="CE29" s="22">
        <v>14</v>
      </c>
      <c r="CF29" s="9"/>
      <c r="CG29" s="9"/>
      <c r="CH29" s="9"/>
      <c r="CI29" s="37"/>
      <c r="CJ29" s="135"/>
      <c r="CK29" s="36">
        <v>168</v>
      </c>
      <c r="CL29" s="37">
        <f t="shared" si="17"/>
        <v>52</v>
      </c>
    </row>
    <row r="30" spans="1:90" s="10" customFormat="1" ht="13.5" customHeight="1" thickBot="1">
      <c r="A30" s="32" t="s">
        <v>76</v>
      </c>
      <c r="B30" s="71" t="s">
        <v>67</v>
      </c>
      <c r="C30" s="34"/>
      <c r="D30" s="20"/>
      <c r="E30" s="167" t="s">
        <v>339</v>
      </c>
      <c r="F30" s="20"/>
      <c r="G30" s="9">
        <f t="shared" si="18"/>
        <v>252</v>
      </c>
      <c r="H30" s="23">
        <f>J30/2</f>
        <v>84</v>
      </c>
      <c r="I30" s="23"/>
      <c r="J30" s="23">
        <v>168</v>
      </c>
      <c r="K30" s="23">
        <v>144</v>
      </c>
      <c r="L30" s="23"/>
      <c r="M30" s="23"/>
      <c r="N30" s="23"/>
      <c r="O30" s="35"/>
      <c r="P30" s="36"/>
      <c r="Q30" s="9"/>
      <c r="R30" s="9"/>
      <c r="S30" s="23"/>
      <c r="T30" s="9"/>
      <c r="U30" s="9"/>
      <c r="V30" s="9"/>
      <c r="W30" s="9"/>
      <c r="X30" s="37"/>
      <c r="Y30" s="36"/>
      <c r="Z30" s="9"/>
      <c r="AA30" s="9"/>
      <c r="AB30" s="23"/>
      <c r="AC30" s="9"/>
      <c r="AD30" s="9"/>
      <c r="AE30" s="9"/>
      <c r="AF30" s="9"/>
      <c r="AG30" s="37"/>
      <c r="AH30" s="36">
        <f>AI30+AK30</f>
        <v>50</v>
      </c>
      <c r="AI30" s="9">
        <v>16</v>
      </c>
      <c r="AJ30" s="9"/>
      <c r="AK30" s="23">
        <v>34</v>
      </c>
      <c r="AL30" s="22">
        <v>30</v>
      </c>
      <c r="AM30" s="9"/>
      <c r="AN30" s="9"/>
      <c r="AO30" s="9"/>
      <c r="AP30" s="37"/>
      <c r="AQ30" s="36">
        <f>AR30+AT30</f>
        <v>52</v>
      </c>
      <c r="AR30" s="9">
        <v>18</v>
      </c>
      <c r="AS30" s="9"/>
      <c r="AT30" s="23">
        <v>34</v>
      </c>
      <c r="AU30" s="22">
        <v>30</v>
      </c>
      <c r="AV30" s="9"/>
      <c r="AW30" s="9"/>
      <c r="AX30" s="9"/>
      <c r="AY30" s="37"/>
      <c r="AZ30" s="36">
        <f>BA30+BC30</f>
        <v>36</v>
      </c>
      <c r="BA30" s="9">
        <v>12</v>
      </c>
      <c r="BB30" s="9"/>
      <c r="BC30" s="23">
        <v>24</v>
      </c>
      <c r="BD30" s="22">
        <v>20</v>
      </c>
      <c r="BE30" s="9"/>
      <c r="BF30" s="9"/>
      <c r="BG30" s="9"/>
      <c r="BH30" s="37"/>
      <c r="BI30" s="36">
        <f>BJ30+BL30</f>
        <v>54</v>
      </c>
      <c r="BJ30" s="9">
        <f>BL30/2</f>
        <v>18</v>
      </c>
      <c r="BK30" s="9"/>
      <c r="BL30" s="23">
        <v>36</v>
      </c>
      <c r="BM30" s="22">
        <v>32</v>
      </c>
      <c r="BN30" s="9"/>
      <c r="BO30" s="9"/>
      <c r="BP30" s="9"/>
      <c r="BQ30" s="37"/>
      <c r="BR30" s="36">
        <f>BS30+BU30</f>
        <v>34</v>
      </c>
      <c r="BS30" s="9">
        <v>12</v>
      </c>
      <c r="BT30" s="9"/>
      <c r="BU30" s="23">
        <v>22</v>
      </c>
      <c r="BV30" s="22">
        <v>18</v>
      </c>
      <c r="BW30" s="9"/>
      <c r="BX30" s="9"/>
      <c r="BY30" s="9"/>
      <c r="BZ30" s="37"/>
      <c r="CA30" s="36">
        <f>CB30+CD30</f>
        <v>26</v>
      </c>
      <c r="CB30" s="9">
        <v>8</v>
      </c>
      <c r="CC30" s="9"/>
      <c r="CD30" s="23">
        <v>18</v>
      </c>
      <c r="CE30" s="22">
        <v>14</v>
      </c>
      <c r="CF30" s="9"/>
      <c r="CG30" s="9"/>
      <c r="CH30" s="9"/>
      <c r="CI30" s="37"/>
      <c r="CJ30" s="135"/>
      <c r="CK30" s="36">
        <v>168</v>
      </c>
      <c r="CL30" s="37">
        <f t="shared" si="17"/>
        <v>0</v>
      </c>
    </row>
    <row r="31" spans="1:90" ht="13.5" customHeight="1" thickBot="1">
      <c r="A31" s="32" t="s">
        <v>77</v>
      </c>
      <c r="B31" s="71" t="s">
        <v>395</v>
      </c>
      <c r="C31" s="34"/>
      <c r="D31" s="20"/>
      <c r="E31" s="167" t="s">
        <v>33</v>
      </c>
      <c r="F31" s="20"/>
      <c r="G31" s="9">
        <f t="shared" si="18"/>
        <v>90</v>
      </c>
      <c r="H31" s="23">
        <v>30</v>
      </c>
      <c r="I31" s="23"/>
      <c r="J31" s="23">
        <v>60</v>
      </c>
      <c r="K31" s="23">
        <v>30</v>
      </c>
      <c r="L31" s="23"/>
      <c r="M31" s="23"/>
      <c r="N31" s="23"/>
      <c r="O31" s="35"/>
      <c r="P31" s="36"/>
      <c r="Q31" s="9"/>
      <c r="R31" s="9"/>
      <c r="S31" s="23"/>
      <c r="T31" s="9"/>
      <c r="U31" s="9"/>
      <c r="V31" s="9"/>
      <c r="W31" s="9"/>
      <c r="X31" s="37"/>
      <c r="Y31" s="36"/>
      <c r="Z31" s="9"/>
      <c r="AA31" s="9"/>
      <c r="AB31" s="23"/>
      <c r="AC31" s="9"/>
      <c r="AD31" s="9"/>
      <c r="AE31" s="9"/>
      <c r="AF31" s="9"/>
      <c r="AG31" s="37"/>
      <c r="AH31" s="36"/>
      <c r="AI31" s="9"/>
      <c r="AJ31" s="9"/>
      <c r="AK31" s="23"/>
      <c r="AL31" s="22"/>
      <c r="AM31" s="9"/>
      <c r="AN31" s="9"/>
      <c r="AO31" s="9"/>
      <c r="AP31" s="37"/>
      <c r="AQ31" s="36"/>
      <c r="AR31" s="9"/>
      <c r="AS31" s="9"/>
      <c r="AT31" s="23"/>
      <c r="AU31" s="9"/>
      <c r="AV31" s="9"/>
      <c r="AW31" s="9"/>
      <c r="AX31" s="9"/>
      <c r="AY31" s="37"/>
      <c r="AZ31" s="36">
        <f>G31</f>
        <v>90</v>
      </c>
      <c r="BA31" s="9">
        <f>H31</f>
        <v>30</v>
      </c>
      <c r="BB31" s="9"/>
      <c r="BC31" s="23">
        <f>J31</f>
        <v>60</v>
      </c>
      <c r="BD31" s="9">
        <f>K31</f>
        <v>30</v>
      </c>
      <c r="BE31" s="9"/>
      <c r="BF31" s="9"/>
      <c r="BG31" s="9"/>
      <c r="BH31" s="37"/>
      <c r="BI31" s="36"/>
      <c r="BJ31" s="9"/>
      <c r="BK31" s="9"/>
      <c r="BL31" s="23"/>
      <c r="BM31" s="9"/>
      <c r="BN31" s="9"/>
      <c r="BO31" s="9"/>
      <c r="BP31" s="9"/>
      <c r="BQ31" s="37"/>
      <c r="BR31" s="36"/>
      <c r="BS31" s="9"/>
      <c r="BT31" s="9"/>
      <c r="BU31" s="23"/>
      <c r="BV31" s="9"/>
      <c r="BW31" s="9"/>
      <c r="BX31" s="9"/>
      <c r="BY31" s="9"/>
      <c r="BZ31" s="37"/>
      <c r="CA31" s="36"/>
      <c r="CB31" s="9"/>
      <c r="CC31" s="9"/>
      <c r="CD31" s="23"/>
      <c r="CE31" s="9"/>
      <c r="CF31" s="9"/>
      <c r="CG31" s="9"/>
      <c r="CH31" s="9"/>
      <c r="CI31" s="37"/>
      <c r="CJ31" s="135"/>
      <c r="CK31" s="36">
        <v>0</v>
      </c>
      <c r="CL31" s="37">
        <f>J31-CK31</f>
        <v>60</v>
      </c>
    </row>
    <row r="32" spans="1:90" s="10" customFormat="1" ht="11.25" customHeight="1" thickBot="1">
      <c r="A32" s="32" t="s">
        <v>476</v>
      </c>
      <c r="B32" s="71" t="s">
        <v>477</v>
      </c>
      <c r="C32" s="48"/>
      <c r="D32" s="49"/>
      <c r="E32" s="49">
        <v>3</v>
      </c>
      <c r="F32" s="49"/>
      <c r="G32" s="9">
        <f t="shared" si="18"/>
        <v>56</v>
      </c>
      <c r="H32" s="23">
        <v>18</v>
      </c>
      <c r="I32" s="50"/>
      <c r="J32" s="50">
        <v>38</v>
      </c>
      <c r="K32" s="50">
        <v>16</v>
      </c>
      <c r="L32" s="50"/>
      <c r="M32" s="50"/>
      <c r="N32" s="50"/>
      <c r="O32" s="51"/>
      <c r="P32" s="52"/>
      <c r="Q32" s="18"/>
      <c r="R32" s="18"/>
      <c r="S32" s="50"/>
      <c r="T32" s="18"/>
      <c r="U32" s="18"/>
      <c r="V32" s="18"/>
      <c r="W32" s="18"/>
      <c r="X32" s="53"/>
      <c r="Y32" s="52"/>
      <c r="Z32" s="18"/>
      <c r="AA32" s="18"/>
      <c r="AB32" s="50"/>
      <c r="AC32" s="18"/>
      <c r="AD32" s="18"/>
      <c r="AE32" s="18"/>
      <c r="AF32" s="18"/>
      <c r="AG32" s="53"/>
      <c r="AH32" s="52">
        <f>G32</f>
        <v>56</v>
      </c>
      <c r="AI32" s="18">
        <f>H32</f>
        <v>18</v>
      </c>
      <c r="AJ32" s="18"/>
      <c r="AK32" s="50">
        <v>38</v>
      </c>
      <c r="AL32" s="18">
        <v>10</v>
      </c>
      <c r="AM32" s="18"/>
      <c r="AN32" s="18">
        <v>6</v>
      </c>
      <c r="AO32" s="18"/>
      <c r="AP32" s="53"/>
      <c r="AQ32" s="52"/>
      <c r="AR32" s="18"/>
      <c r="AS32" s="18"/>
      <c r="AT32" s="50"/>
      <c r="AU32" s="54"/>
      <c r="AV32" s="54"/>
      <c r="AW32" s="18"/>
      <c r="AX32" s="18"/>
      <c r="AY32" s="53"/>
      <c r="AZ32" s="52"/>
      <c r="BA32" s="18"/>
      <c r="BB32" s="18"/>
      <c r="BC32" s="50"/>
      <c r="BD32" s="18"/>
      <c r="BE32" s="18"/>
      <c r="BF32" s="18"/>
      <c r="BG32" s="18"/>
      <c r="BH32" s="53"/>
      <c r="BI32" s="52"/>
      <c r="BJ32" s="18"/>
      <c r="BK32" s="18"/>
      <c r="BL32" s="50"/>
      <c r="BM32" s="18"/>
      <c r="BN32" s="18"/>
      <c r="BO32" s="18"/>
      <c r="BP32" s="18"/>
      <c r="BQ32" s="53"/>
      <c r="BR32" s="52"/>
      <c r="BS32" s="18"/>
      <c r="BT32" s="18"/>
      <c r="BU32" s="50"/>
      <c r="BV32" s="18"/>
      <c r="BW32" s="18"/>
      <c r="BX32" s="18"/>
      <c r="BY32" s="18"/>
      <c r="BZ32" s="53"/>
      <c r="CA32" s="52"/>
      <c r="CB32" s="18"/>
      <c r="CC32" s="18"/>
      <c r="CD32" s="50"/>
      <c r="CE32" s="18"/>
      <c r="CF32" s="18"/>
      <c r="CG32" s="18"/>
      <c r="CH32" s="18"/>
      <c r="CI32" s="53"/>
      <c r="CJ32" s="135"/>
      <c r="CK32" s="52">
        <v>0</v>
      </c>
      <c r="CL32" s="37">
        <f>J32-CK32</f>
        <v>38</v>
      </c>
    </row>
    <row r="33" spans="1:90" ht="23.25" customHeight="1" thickBot="1">
      <c r="A33" s="125" t="s">
        <v>319</v>
      </c>
      <c r="B33" s="68" t="s">
        <v>78</v>
      </c>
      <c r="C33" s="59">
        <v>1</v>
      </c>
      <c r="D33" s="60"/>
      <c r="E33" s="60">
        <v>2</v>
      </c>
      <c r="F33" s="60"/>
      <c r="G33" s="61">
        <f>SUM(G34:G36)</f>
        <v>612</v>
      </c>
      <c r="H33" s="61">
        <f>SUM(H34:H36)</f>
        <v>204</v>
      </c>
      <c r="I33" s="61"/>
      <c r="J33" s="61">
        <f>SUM(J34:J36)</f>
        <v>408</v>
      </c>
      <c r="K33" s="61">
        <f>SUM(K34:K36)</f>
        <v>72</v>
      </c>
      <c r="L33" s="61">
        <f>SUM(L34:L36)</f>
        <v>128</v>
      </c>
      <c r="M33" s="61">
        <f>SUM(M34:M36)</f>
        <v>6</v>
      </c>
      <c r="N33" s="61"/>
      <c r="O33" s="62"/>
      <c r="P33" s="63"/>
      <c r="Q33" s="61"/>
      <c r="R33" s="61"/>
      <c r="S33" s="61"/>
      <c r="T33" s="61"/>
      <c r="U33" s="61"/>
      <c r="V33" s="61"/>
      <c r="W33" s="61"/>
      <c r="X33" s="62"/>
      <c r="Y33" s="63"/>
      <c r="Z33" s="61"/>
      <c r="AA33" s="61"/>
      <c r="AB33" s="61"/>
      <c r="AC33" s="61"/>
      <c r="AD33" s="61"/>
      <c r="AE33" s="61"/>
      <c r="AF33" s="61"/>
      <c r="AG33" s="29"/>
      <c r="AH33" s="63">
        <f>SUM(AH34:AH36)</f>
        <v>306</v>
      </c>
      <c r="AI33" s="63">
        <f>SUM(AI34:AI36)</f>
        <v>102</v>
      </c>
      <c r="AJ33" s="63"/>
      <c r="AK33" s="63">
        <f>SUM(AK34:AK36)</f>
        <v>204</v>
      </c>
      <c r="AL33" s="63">
        <f>SUM(AL34:AL36)</f>
        <v>46</v>
      </c>
      <c r="AM33" s="63">
        <f>SUM(AM34:AM36)</f>
        <v>60</v>
      </c>
      <c r="AN33" s="61"/>
      <c r="AO33" s="61"/>
      <c r="AP33" s="62"/>
      <c r="AQ33" s="63">
        <f>SUM(AQ34:AQ36)</f>
        <v>256</v>
      </c>
      <c r="AR33" s="63">
        <f>SUM(AR34:AR36)</f>
        <v>86</v>
      </c>
      <c r="AS33" s="63"/>
      <c r="AT33" s="63">
        <f>SUM(AT34:AT36)</f>
        <v>170</v>
      </c>
      <c r="AU33" s="63">
        <f>SUM(AU34:AU36)</f>
        <v>16</v>
      </c>
      <c r="AV33" s="63">
        <f>SUM(AV34:AV36)</f>
        <v>68</v>
      </c>
      <c r="AW33" s="61"/>
      <c r="AX33" s="61"/>
      <c r="AY33" s="62"/>
      <c r="AZ33" s="30"/>
      <c r="BA33" s="26"/>
      <c r="BB33" s="26"/>
      <c r="BC33" s="26"/>
      <c r="BD33" s="26"/>
      <c r="BE33" s="26"/>
      <c r="BF33" s="26"/>
      <c r="BG33" s="26"/>
      <c r="BH33" s="29"/>
      <c r="BI33" s="30"/>
      <c r="BJ33" s="26"/>
      <c r="BK33" s="26"/>
      <c r="BL33" s="26"/>
      <c r="BM33" s="26"/>
      <c r="BN33" s="26"/>
      <c r="BO33" s="26"/>
      <c r="BP33" s="26"/>
      <c r="BQ33" s="29"/>
      <c r="BR33" s="63">
        <f>SUM(BR34:BR36)</f>
        <v>50</v>
      </c>
      <c r="BS33" s="63">
        <f>SUM(BS34:BS36)</f>
        <v>16</v>
      </c>
      <c r="BT33" s="63"/>
      <c r="BU33" s="63">
        <f>SUM(BU34:BU36)</f>
        <v>34</v>
      </c>
      <c r="BV33" s="63">
        <f>SUM(BV34:BV36)</f>
        <v>10</v>
      </c>
      <c r="BW33" s="63"/>
      <c r="BX33" s="63">
        <f>SUM(BX34:BX36)</f>
        <v>6</v>
      </c>
      <c r="BY33" s="26"/>
      <c r="BZ33" s="29"/>
      <c r="CA33" s="30"/>
      <c r="CB33" s="26"/>
      <c r="CC33" s="26"/>
      <c r="CD33" s="26"/>
      <c r="CE33" s="26"/>
      <c r="CF33" s="26"/>
      <c r="CG33" s="26"/>
      <c r="CH33" s="26"/>
      <c r="CI33" s="29"/>
      <c r="CJ33" s="136"/>
      <c r="CK33" s="30">
        <v>224</v>
      </c>
      <c r="CL33" s="29">
        <f t="shared" si="17"/>
        <v>184</v>
      </c>
    </row>
    <row r="34" spans="1:90" ht="11.25" thickBot="1">
      <c r="A34" s="32" t="s">
        <v>79</v>
      </c>
      <c r="B34" s="71" t="s">
        <v>396</v>
      </c>
      <c r="C34" s="34"/>
      <c r="D34" s="20"/>
      <c r="E34" s="20">
        <v>3</v>
      </c>
      <c r="F34" s="20"/>
      <c r="G34" s="9">
        <f>H34+J34</f>
        <v>102</v>
      </c>
      <c r="H34" s="23">
        <v>34</v>
      </c>
      <c r="I34" s="23"/>
      <c r="J34" s="23">
        <v>68</v>
      </c>
      <c r="K34" s="23">
        <v>34</v>
      </c>
      <c r="L34" s="23"/>
      <c r="M34" s="23"/>
      <c r="N34" s="23"/>
      <c r="O34" s="35"/>
      <c r="P34" s="36"/>
      <c r="Q34" s="9"/>
      <c r="R34" s="9"/>
      <c r="S34" s="23"/>
      <c r="T34" s="9"/>
      <c r="U34" s="9"/>
      <c r="V34" s="9"/>
      <c r="W34" s="9"/>
      <c r="X34" s="37"/>
      <c r="Y34" s="36"/>
      <c r="Z34" s="9"/>
      <c r="AA34" s="9"/>
      <c r="AB34" s="23"/>
      <c r="AC34" s="9"/>
      <c r="AD34" s="9"/>
      <c r="AE34" s="9"/>
      <c r="AF34" s="9"/>
      <c r="AG34" s="37"/>
      <c r="AH34" s="36">
        <f>G34</f>
        <v>102</v>
      </c>
      <c r="AI34" s="9">
        <f>H34</f>
        <v>34</v>
      </c>
      <c r="AJ34" s="9"/>
      <c r="AK34" s="23">
        <f>J34</f>
        <v>68</v>
      </c>
      <c r="AL34" s="22">
        <f>K34</f>
        <v>34</v>
      </c>
      <c r="AM34" s="9"/>
      <c r="AN34" s="9"/>
      <c r="AO34" s="9"/>
      <c r="AP34" s="37"/>
      <c r="AQ34" s="36"/>
      <c r="AR34" s="9"/>
      <c r="AS34" s="9"/>
      <c r="AT34" s="23"/>
      <c r="AU34" s="22"/>
      <c r="AV34" s="9"/>
      <c r="AW34" s="9"/>
      <c r="AX34" s="9"/>
      <c r="AY34" s="37"/>
      <c r="AZ34" s="36"/>
      <c r="BA34" s="9"/>
      <c r="BB34" s="9"/>
      <c r="BC34" s="23"/>
      <c r="BD34" s="9"/>
      <c r="BE34" s="9"/>
      <c r="BF34" s="9"/>
      <c r="BG34" s="9"/>
      <c r="BH34" s="37"/>
      <c r="BI34" s="36"/>
      <c r="BJ34" s="9"/>
      <c r="BK34" s="9"/>
      <c r="BL34" s="23"/>
      <c r="BM34" s="9"/>
      <c r="BN34" s="9"/>
      <c r="BO34" s="9"/>
      <c r="BP34" s="9"/>
      <c r="BQ34" s="37"/>
      <c r="BR34" s="36"/>
      <c r="BS34" s="9"/>
      <c r="BT34" s="9"/>
      <c r="BU34" s="23"/>
      <c r="BV34" s="9"/>
      <c r="BW34" s="9"/>
      <c r="BX34" s="9"/>
      <c r="BY34" s="9"/>
      <c r="BZ34" s="37"/>
      <c r="CA34" s="36"/>
      <c r="CB34" s="9"/>
      <c r="CC34" s="9"/>
      <c r="CD34" s="23"/>
      <c r="CE34" s="9"/>
      <c r="CF34" s="9"/>
      <c r="CG34" s="9"/>
      <c r="CH34" s="9"/>
      <c r="CI34" s="37"/>
      <c r="CJ34" s="135"/>
      <c r="CK34" s="36"/>
      <c r="CL34" s="37"/>
    </row>
    <row r="35" spans="1:90" ht="21.75" thickBot="1">
      <c r="A35" s="32" t="s">
        <v>80</v>
      </c>
      <c r="B35" s="71" t="s">
        <v>397</v>
      </c>
      <c r="C35" s="34"/>
      <c r="D35" s="20"/>
      <c r="E35" s="20">
        <v>7</v>
      </c>
      <c r="F35" s="20"/>
      <c r="G35" s="9">
        <f>H35+J35</f>
        <v>50</v>
      </c>
      <c r="H35" s="23">
        <v>16</v>
      </c>
      <c r="I35" s="23"/>
      <c r="J35" s="23">
        <v>34</v>
      </c>
      <c r="K35" s="23">
        <v>10</v>
      </c>
      <c r="L35" s="23"/>
      <c r="M35" s="23">
        <v>6</v>
      </c>
      <c r="N35" s="23"/>
      <c r="O35" s="35"/>
      <c r="P35" s="36"/>
      <c r="Q35" s="9"/>
      <c r="R35" s="9"/>
      <c r="S35" s="23"/>
      <c r="T35" s="9"/>
      <c r="U35" s="9"/>
      <c r="V35" s="9"/>
      <c r="W35" s="9"/>
      <c r="X35" s="37"/>
      <c r="Y35" s="36"/>
      <c r="Z35" s="9"/>
      <c r="AA35" s="9"/>
      <c r="AB35" s="23"/>
      <c r="AC35" s="9"/>
      <c r="AD35" s="9"/>
      <c r="AE35" s="9"/>
      <c r="AF35" s="9"/>
      <c r="AG35" s="37"/>
      <c r="AH35" s="36"/>
      <c r="AI35" s="9"/>
      <c r="AJ35" s="9"/>
      <c r="AK35" s="23"/>
      <c r="AL35" s="22"/>
      <c r="AM35" s="9"/>
      <c r="AN35" s="9"/>
      <c r="AO35" s="9"/>
      <c r="AP35" s="37"/>
      <c r="AQ35" s="36"/>
      <c r="AR35" s="9"/>
      <c r="AS35" s="9"/>
      <c r="AT35" s="23"/>
      <c r="AU35" s="22"/>
      <c r="AV35" s="9"/>
      <c r="AW35" s="9"/>
      <c r="AX35" s="9"/>
      <c r="AY35" s="37"/>
      <c r="AZ35" s="36"/>
      <c r="BA35" s="9"/>
      <c r="BB35" s="9"/>
      <c r="BC35" s="23"/>
      <c r="BD35" s="9"/>
      <c r="BE35" s="9"/>
      <c r="BF35" s="9"/>
      <c r="BG35" s="9"/>
      <c r="BH35" s="37"/>
      <c r="BI35" s="36"/>
      <c r="BJ35" s="9"/>
      <c r="BK35" s="9"/>
      <c r="BL35" s="23"/>
      <c r="BM35" s="9"/>
      <c r="BN35" s="9"/>
      <c r="BO35" s="9"/>
      <c r="BP35" s="9"/>
      <c r="BQ35" s="37"/>
      <c r="BR35" s="36">
        <f>G35</f>
        <v>50</v>
      </c>
      <c r="BS35" s="9">
        <f>H35</f>
        <v>16</v>
      </c>
      <c r="BT35" s="9"/>
      <c r="BU35" s="23">
        <f>J35</f>
        <v>34</v>
      </c>
      <c r="BV35" s="9">
        <f>K35</f>
        <v>10</v>
      </c>
      <c r="BW35" s="9"/>
      <c r="BX35" s="9">
        <f>M35</f>
        <v>6</v>
      </c>
      <c r="BY35" s="9"/>
      <c r="BZ35" s="37"/>
      <c r="CA35" s="36"/>
      <c r="CB35" s="9"/>
      <c r="CC35" s="9"/>
      <c r="CD35" s="23"/>
      <c r="CE35" s="9"/>
      <c r="CF35" s="9"/>
      <c r="CG35" s="9"/>
      <c r="CH35" s="9"/>
      <c r="CI35" s="37"/>
      <c r="CJ35" s="135"/>
      <c r="CK35" s="36"/>
      <c r="CL35" s="37"/>
    </row>
    <row r="36" spans="1:90" ht="13.5" customHeight="1" thickBot="1">
      <c r="A36" s="32" t="s">
        <v>399</v>
      </c>
      <c r="B36" s="71" t="s">
        <v>398</v>
      </c>
      <c r="C36" s="34" t="s">
        <v>344</v>
      </c>
      <c r="D36" s="20"/>
      <c r="E36" s="20"/>
      <c r="F36" s="20"/>
      <c r="G36" s="9">
        <f>H36+J36</f>
        <v>460</v>
      </c>
      <c r="H36" s="23">
        <v>154</v>
      </c>
      <c r="I36" s="23"/>
      <c r="J36" s="23">
        <v>306</v>
      </c>
      <c r="K36" s="23">
        <v>28</v>
      </c>
      <c r="L36" s="23">
        <v>128</v>
      </c>
      <c r="M36" s="23"/>
      <c r="N36" s="23"/>
      <c r="O36" s="35"/>
      <c r="P36" s="36"/>
      <c r="Q36" s="9"/>
      <c r="R36" s="9"/>
      <c r="S36" s="23"/>
      <c r="T36" s="9"/>
      <c r="U36" s="9"/>
      <c r="V36" s="9"/>
      <c r="W36" s="9"/>
      <c r="X36" s="37"/>
      <c r="Y36" s="36"/>
      <c r="Z36" s="9"/>
      <c r="AA36" s="9"/>
      <c r="AB36" s="23"/>
      <c r="AC36" s="9"/>
      <c r="AD36" s="9"/>
      <c r="AE36" s="9"/>
      <c r="AF36" s="9"/>
      <c r="AG36" s="37"/>
      <c r="AH36" s="36">
        <f>AI36+AK36</f>
        <v>204</v>
      </c>
      <c r="AI36" s="9">
        <f>AK36/2</f>
        <v>68</v>
      </c>
      <c r="AJ36" s="9"/>
      <c r="AK36" s="23">
        <v>136</v>
      </c>
      <c r="AL36" s="22">
        <v>12</v>
      </c>
      <c r="AM36" s="9">
        <v>60</v>
      </c>
      <c r="AN36" s="9"/>
      <c r="AO36" s="9"/>
      <c r="AP36" s="37"/>
      <c r="AQ36" s="36">
        <f>AR36+AT36</f>
        <v>256</v>
      </c>
      <c r="AR36" s="9">
        <f>H36-AI36</f>
        <v>86</v>
      </c>
      <c r="AS36" s="9"/>
      <c r="AT36" s="23">
        <v>170</v>
      </c>
      <c r="AU36" s="22">
        <f>K36-AL36</f>
        <v>16</v>
      </c>
      <c r="AV36" s="9">
        <f>L36-AM36</f>
        <v>68</v>
      </c>
      <c r="AW36" s="9"/>
      <c r="AX36" s="9"/>
      <c r="AY36" s="37"/>
      <c r="AZ36" s="36"/>
      <c r="BA36" s="9"/>
      <c r="BB36" s="9"/>
      <c r="BC36" s="23"/>
      <c r="BD36" s="9"/>
      <c r="BE36" s="9"/>
      <c r="BF36" s="9"/>
      <c r="BG36" s="9"/>
      <c r="BH36" s="37"/>
      <c r="BI36" s="36"/>
      <c r="BJ36" s="9"/>
      <c r="BK36" s="9"/>
      <c r="BL36" s="23"/>
      <c r="BM36" s="9"/>
      <c r="BN36" s="9"/>
      <c r="BO36" s="9"/>
      <c r="BP36" s="9"/>
      <c r="BQ36" s="37"/>
      <c r="BR36" s="36"/>
      <c r="BS36" s="9"/>
      <c r="BT36" s="9"/>
      <c r="BU36" s="23"/>
      <c r="BV36" s="9"/>
      <c r="BW36" s="9"/>
      <c r="BX36" s="9"/>
      <c r="BY36" s="9"/>
      <c r="BZ36" s="37"/>
      <c r="CA36" s="36"/>
      <c r="CB36" s="9"/>
      <c r="CC36" s="9"/>
      <c r="CD36" s="23"/>
      <c r="CE36" s="9"/>
      <c r="CF36" s="9"/>
      <c r="CG36" s="9"/>
      <c r="CH36" s="9"/>
      <c r="CI36" s="37"/>
      <c r="CJ36" s="135"/>
      <c r="CK36" s="36"/>
      <c r="CL36" s="37"/>
    </row>
    <row r="37" spans="1:90" s="10" customFormat="1" ht="15.75" customHeight="1" thickBot="1">
      <c r="A37" s="32" t="s">
        <v>320</v>
      </c>
      <c r="B37" s="44" t="s">
        <v>184</v>
      </c>
      <c r="C37" s="59">
        <f t="shared" ref="C37:H37" si="19">C38+C52</f>
        <v>11</v>
      </c>
      <c r="D37" s="59"/>
      <c r="E37" s="59">
        <f t="shared" si="19"/>
        <v>20</v>
      </c>
      <c r="F37" s="59"/>
      <c r="G37" s="59">
        <f t="shared" si="19"/>
        <v>3026</v>
      </c>
      <c r="H37" s="59">
        <f t="shared" si="19"/>
        <v>1004</v>
      </c>
      <c r="I37" s="59"/>
      <c r="J37" s="59">
        <f>J38+J52</f>
        <v>2022</v>
      </c>
      <c r="K37" s="59">
        <f>K38+K52</f>
        <v>668</v>
      </c>
      <c r="L37" s="59"/>
      <c r="M37" s="59">
        <f>M38+M52</f>
        <v>32</v>
      </c>
      <c r="N37" s="59">
        <f>N38+N52</f>
        <v>30</v>
      </c>
      <c r="O37" s="59"/>
      <c r="P37" s="59"/>
      <c r="Q37" s="59"/>
      <c r="R37" s="59"/>
      <c r="S37" s="59"/>
      <c r="T37" s="59"/>
      <c r="U37" s="59"/>
      <c r="V37" s="59"/>
      <c r="W37" s="59"/>
      <c r="X37" s="59"/>
      <c r="Y37" s="59"/>
      <c r="Z37" s="59"/>
      <c r="AA37" s="59"/>
      <c r="AB37" s="59"/>
      <c r="AC37" s="59"/>
      <c r="AD37" s="59"/>
      <c r="AE37" s="59"/>
      <c r="AF37" s="59"/>
      <c r="AG37" s="59"/>
      <c r="AH37" s="59">
        <f>AH38+AH52</f>
        <v>454</v>
      </c>
      <c r="AI37" s="59">
        <f>AI38+AI52</f>
        <v>152</v>
      </c>
      <c r="AJ37" s="59"/>
      <c r="AK37" s="59">
        <f>AK38+AK52</f>
        <v>302</v>
      </c>
      <c r="AL37" s="59">
        <f>AL38+AL52</f>
        <v>114</v>
      </c>
      <c r="AM37" s="59"/>
      <c r="AN37" s="59">
        <f>AN38+AN52</f>
        <v>0</v>
      </c>
      <c r="AO37" s="59"/>
      <c r="AP37" s="59"/>
      <c r="AQ37" s="59">
        <f>AQ38+AQ52</f>
        <v>506</v>
      </c>
      <c r="AR37" s="59">
        <f>AR38+AR52</f>
        <v>166</v>
      </c>
      <c r="AS37" s="59"/>
      <c r="AT37" s="59">
        <f>AT38+AT52</f>
        <v>340</v>
      </c>
      <c r="AU37" s="59">
        <f>AU38+AU52</f>
        <v>146</v>
      </c>
      <c r="AV37" s="59"/>
      <c r="AW37" s="59"/>
      <c r="AX37" s="59"/>
      <c r="AY37" s="59"/>
      <c r="AZ37" s="59">
        <f>AZ38+AZ52</f>
        <v>484</v>
      </c>
      <c r="BA37" s="59">
        <f>BA38+BA52</f>
        <v>160</v>
      </c>
      <c r="BB37" s="59"/>
      <c r="BC37" s="59">
        <f>BC38+BC52</f>
        <v>324</v>
      </c>
      <c r="BD37" s="59">
        <f>BD38+BD52</f>
        <v>98</v>
      </c>
      <c r="BE37" s="59">
        <f>BE38+BE52</f>
        <v>44</v>
      </c>
      <c r="BF37" s="59"/>
      <c r="BG37" s="59"/>
      <c r="BH37" s="59"/>
      <c r="BI37" s="59">
        <f>BI38+BI52</f>
        <v>754</v>
      </c>
      <c r="BJ37" s="59">
        <f>BJ38+BJ52</f>
        <v>250</v>
      </c>
      <c r="BK37" s="59"/>
      <c r="BL37" s="59">
        <f>BL38+BL52</f>
        <v>504</v>
      </c>
      <c r="BM37" s="59">
        <f>BM38+BM52</f>
        <v>180</v>
      </c>
      <c r="BN37" s="59"/>
      <c r="BO37" s="59"/>
      <c r="BP37" s="59">
        <f>BP38+BP52</f>
        <v>0</v>
      </c>
      <c r="BQ37" s="59"/>
      <c r="BR37" s="59">
        <f>BR38+BR52</f>
        <v>476</v>
      </c>
      <c r="BS37" s="59">
        <f>BS38+BS52</f>
        <v>158</v>
      </c>
      <c r="BT37" s="59"/>
      <c r="BU37" s="59">
        <f>BU38+BU52</f>
        <v>318</v>
      </c>
      <c r="BV37" s="59">
        <f>BV38+BV52</f>
        <v>120</v>
      </c>
      <c r="BW37" s="59"/>
      <c r="BX37" s="59">
        <f>BX38+BX52</f>
        <v>16</v>
      </c>
      <c r="BY37" s="59"/>
      <c r="BZ37" s="59"/>
      <c r="CA37" s="59">
        <f>CA38+CA52</f>
        <v>352</v>
      </c>
      <c r="CB37" s="59">
        <f>CB38+CB52</f>
        <v>118</v>
      </c>
      <c r="CC37" s="59"/>
      <c r="CD37" s="59">
        <f>CD38+CD52</f>
        <v>234</v>
      </c>
      <c r="CE37" s="59">
        <f>CE38+CE52</f>
        <v>90</v>
      </c>
      <c r="CF37" s="59"/>
      <c r="CG37" s="59">
        <f>CG38+CG52</f>
        <v>16</v>
      </c>
      <c r="CH37" s="59"/>
      <c r="CI37" s="134"/>
      <c r="CJ37" s="136"/>
      <c r="CK37" s="30">
        <v>1468</v>
      </c>
      <c r="CL37" s="29">
        <f>J37-CK37</f>
        <v>554</v>
      </c>
    </row>
    <row r="38" spans="1:90" ht="21.75" thickBot="1">
      <c r="A38" s="125" t="s">
        <v>321</v>
      </c>
      <c r="B38" s="126" t="s">
        <v>82</v>
      </c>
      <c r="C38" s="59">
        <v>5</v>
      </c>
      <c r="D38" s="60"/>
      <c r="E38" s="60">
        <v>8</v>
      </c>
      <c r="F38" s="60"/>
      <c r="G38" s="61">
        <f>SUM(G39:G51)</f>
        <v>1484</v>
      </c>
      <c r="H38" s="61">
        <f>SUM(H39:H51)</f>
        <v>494</v>
      </c>
      <c r="I38" s="61"/>
      <c r="J38" s="61">
        <f>SUM(J39:J51)</f>
        <v>990</v>
      </c>
      <c r="K38" s="61">
        <f>SUM(K39:K51)</f>
        <v>374</v>
      </c>
      <c r="L38" s="61"/>
      <c r="M38" s="61">
        <f>SUM(M39:M51)</f>
        <v>32</v>
      </c>
      <c r="N38" s="61"/>
      <c r="O38" s="61"/>
      <c r="P38" s="61"/>
      <c r="Q38" s="61"/>
      <c r="R38" s="61"/>
      <c r="S38" s="61"/>
      <c r="T38" s="61"/>
      <c r="U38" s="61"/>
      <c r="V38" s="61"/>
      <c r="W38" s="61"/>
      <c r="X38" s="61"/>
      <c r="Y38" s="61"/>
      <c r="Z38" s="61"/>
      <c r="AA38" s="61"/>
      <c r="AB38" s="61"/>
      <c r="AC38" s="61"/>
      <c r="AD38" s="61"/>
      <c r="AE38" s="61"/>
      <c r="AF38" s="61"/>
      <c r="AG38" s="61"/>
      <c r="AH38" s="63">
        <f>SUM(AH39:AH51)</f>
        <v>454</v>
      </c>
      <c r="AI38" s="63">
        <f>SUM(AI39:AI51)</f>
        <v>152</v>
      </c>
      <c r="AJ38" s="63"/>
      <c r="AK38" s="63">
        <f>SUM(AK39:AK51)</f>
        <v>302</v>
      </c>
      <c r="AL38" s="63">
        <f>SUM(AL39:AL51)</f>
        <v>114</v>
      </c>
      <c r="AM38" s="63"/>
      <c r="AN38" s="63">
        <f>SUM(AN39:AN51)</f>
        <v>0</v>
      </c>
      <c r="AO38" s="63"/>
      <c r="AP38" s="63"/>
      <c r="AQ38" s="63">
        <f>SUM(AQ39:AQ51)</f>
        <v>302</v>
      </c>
      <c r="AR38" s="63">
        <f>SUM(AR39:AR51)</f>
        <v>98</v>
      </c>
      <c r="AS38" s="63"/>
      <c r="AT38" s="63">
        <f>SUM(AT39:AT51)</f>
        <v>204</v>
      </c>
      <c r="AU38" s="63">
        <f>SUM(AU39:AU51)</f>
        <v>92</v>
      </c>
      <c r="AV38" s="26"/>
      <c r="AW38" s="26"/>
      <c r="AX38" s="26"/>
      <c r="AY38" s="29"/>
      <c r="AZ38" s="63">
        <f>SUM(AZ39:AZ51)</f>
        <v>162</v>
      </c>
      <c r="BA38" s="63">
        <f>SUM(BA39:BA51)</f>
        <v>54</v>
      </c>
      <c r="BB38" s="63"/>
      <c r="BC38" s="63">
        <f>SUM(BC39:BC51)</f>
        <v>108</v>
      </c>
      <c r="BD38" s="63">
        <f>SUM(BD39:BD51)</f>
        <v>34</v>
      </c>
      <c r="BE38" s="63">
        <f>SUM(BE39:BE51)</f>
        <v>20</v>
      </c>
      <c r="BF38" s="63"/>
      <c r="BG38" s="63"/>
      <c r="BH38" s="63"/>
      <c r="BI38" s="63">
        <f>SUM(BI39:BI51)</f>
        <v>108</v>
      </c>
      <c r="BJ38" s="63">
        <f>SUM(BJ39:BJ51)</f>
        <v>36</v>
      </c>
      <c r="BK38" s="63"/>
      <c r="BL38" s="63">
        <f>SUM(BL39:BL51)</f>
        <v>72</v>
      </c>
      <c r="BM38" s="63">
        <f>SUM(BM39:BM51)</f>
        <v>24</v>
      </c>
      <c r="BN38" s="63"/>
      <c r="BO38" s="63"/>
      <c r="BP38" s="26"/>
      <c r="BQ38" s="29"/>
      <c r="BR38" s="63">
        <f>SUM(BR39:BR51)</f>
        <v>214</v>
      </c>
      <c r="BS38" s="63">
        <f>SUM(BS39:BS51)</f>
        <v>72</v>
      </c>
      <c r="BT38" s="63"/>
      <c r="BU38" s="63">
        <f>SUM(BU39:BU51)</f>
        <v>142</v>
      </c>
      <c r="BV38" s="63">
        <f>SUM(BV39:BV51)</f>
        <v>56</v>
      </c>
      <c r="BW38" s="63"/>
      <c r="BX38" s="63">
        <f>SUM(BX39:BX51)</f>
        <v>16</v>
      </c>
      <c r="BY38" s="26"/>
      <c r="BZ38" s="29"/>
      <c r="CA38" s="63">
        <f>SUM(CA39:CA51)</f>
        <v>244</v>
      </c>
      <c r="CB38" s="63">
        <f>SUM(CB39:CB51)</f>
        <v>82</v>
      </c>
      <c r="CC38" s="63"/>
      <c r="CD38" s="63">
        <f>SUM(CD39:CD51)</f>
        <v>162</v>
      </c>
      <c r="CE38" s="63">
        <f>SUM(CE39:CE51)</f>
        <v>54</v>
      </c>
      <c r="CF38" s="63"/>
      <c r="CG38" s="63">
        <f>SUM(CG39:CG51)</f>
        <v>16</v>
      </c>
      <c r="CH38" s="26"/>
      <c r="CI38" s="29"/>
      <c r="CJ38" s="136"/>
      <c r="CK38" s="30">
        <v>628</v>
      </c>
      <c r="CL38" s="29">
        <f>J38-CK38</f>
        <v>362</v>
      </c>
    </row>
    <row r="39" spans="1:90" ht="11.25" customHeight="1">
      <c r="A39" s="45" t="s">
        <v>83</v>
      </c>
      <c r="B39" s="71" t="s">
        <v>411</v>
      </c>
      <c r="C39" s="34"/>
      <c r="D39" s="20"/>
      <c r="E39" s="20">
        <v>3</v>
      </c>
      <c r="F39" s="20"/>
      <c r="G39" s="9">
        <f>H39+J39</f>
        <v>126</v>
      </c>
      <c r="H39" s="23">
        <v>42</v>
      </c>
      <c r="I39" s="23"/>
      <c r="J39" s="23">
        <v>84</v>
      </c>
      <c r="K39" s="23">
        <v>42</v>
      </c>
      <c r="L39" s="23"/>
      <c r="M39" s="23"/>
      <c r="N39" s="23"/>
      <c r="O39" s="35"/>
      <c r="P39" s="36"/>
      <c r="Q39" s="9"/>
      <c r="R39" s="9"/>
      <c r="S39" s="23"/>
      <c r="T39" s="9"/>
      <c r="U39" s="9"/>
      <c r="V39" s="9"/>
      <c r="W39" s="9"/>
      <c r="X39" s="37"/>
      <c r="Y39" s="36"/>
      <c r="Z39" s="9"/>
      <c r="AA39" s="9"/>
      <c r="AB39" s="23"/>
      <c r="AC39" s="9"/>
      <c r="AD39" s="9"/>
      <c r="AE39" s="9"/>
      <c r="AF39" s="9"/>
      <c r="AG39" s="37"/>
      <c r="AH39" s="36">
        <f>G39</f>
        <v>126</v>
      </c>
      <c r="AI39" s="9">
        <f>H39</f>
        <v>42</v>
      </c>
      <c r="AJ39" s="9"/>
      <c r="AK39" s="23">
        <f>J39</f>
        <v>84</v>
      </c>
      <c r="AL39" s="9">
        <f>K39</f>
        <v>42</v>
      </c>
      <c r="AM39" s="9"/>
      <c r="AN39" s="9"/>
      <c r="AO39" s="9"/>
      <c r="AP39" s="37"/>
      <c r="AQ39" s="36"/>
      <c r="AR39" s="9"/>
      <c r="AS39" s="9"/>
      <c r="AT39" s="23"/>
      <c r="AU39" s="22"/>
      <c r="AV39" s="22"/>
      <c r="AW39" s="9"/>
      <c r="AX39" s="9"/>
      <c r="AY39" s="37"/>
      <c r="AZ39" s="36"/>
      <c r="BA39" s="9"/>
      <c r="BB39" s="9"/>
      <c r="BC39" s="23"/>
      <c r="BD39" s="9"/>
      <c r="BE39" s="9"/>
      <c r="BF39" s="9"/>
      <c r="BG39" s="9"/>
      <c r="BH39" s="37"/>
      <c r="BI39" s="36"/>
      <c r="BJ39" s="9"/>
      <c r="BK39" s="9"/>
      <c r="BL39" s="23"/>
      <c r="BM39" s="9"/>
      <c r="BN39" s="9"/>
      <c r="BO39" s="9"/>
      <c r="BP39" s="9"/>
      <c r="BQ39" s="37"/>
      <c r="BR39" s="36"/>
      <c r="BS39" s="9"/>
      <c r="BT39" s="9"/>
      <c r="BU39" s="23"/>
      <c r="BV39" s="9"/>
      <c r="BW39" s="9"/>
      <c r="BX39" s="9"/>
      <c r="BY39" s="9"/>
      <c r="BZ39" s="37"/>
      <c r="CA39" s="36"/>
      <c r="CB39" s="9"/>
      <c r="CC39" s="9"/>
      <c r="CD39" s="23"/>
      <c r="CE39" s="9"/>
      <c r="CF39" s="9"/>
      <c r="CG39" s="9"/>
      <c r="CH39" s="9"/>
      <c r="CI39" s="37"/>
      <c r="CJ39" s="135"/>
      <c r="CK39" s="36"/>
      <c r="CL39" s="37"/>
    </row>
    <row r="40" spans="1:90" ht="11.25" customHeight="1">
      <c r="A40" s="45" t="s">
        <v>84</v>
      </c>
      <c r="B40" s="71" t="s">
        <v>412</v>
      </c>
      <c r="C40" s="34"/>
      <c r="D40" s="20"/>
      <c r="E40" s="20">
        <v>3</v>
      </c>
      <c r="F40" s="20"/>
      <c r="G40" s="9">
        <f>H40+J40</f>
        <v>102</v>
      </c>
      <c r="H40" s="23">
        <f>J40/2</f>
        <v>34</v>
      </c>
      <c r="I40" s="23"/>
      <c r="J40" s="23">
        <v>68</v>
      </c>
      <c r="K40" s="23">
        <v>34</v>
      </c>
      <c r="L40" s="23"/>
      <c r="M40" s="23"/>
      <c r="N40" s="23"/>
      <c r="O40" s="35"/>
      <c r="P40" s="36"/>
      <c r="Q40" s="9"/>
      <c r="R40" s="9"/>
      <c r="S40" s="23"/>
      <c r="T40" s="9"/>
      <c r="U40" s="9"/>
      <c r="V40" s="9"/>
      <c r="W40" s="9"/>
      <c r="X40" s="37"/>
      <c r="Y40" s="36"/>
      <c r="Z40" s="9"/>
      <c r="AA40" s="9"/>
      <c r="AB40" s="23"/>
      <c r="AC40" s="9"/>
      <c r="AD40" s="9"/>
      <c r="AE40" s="9"/>
      <c r="AF40" s="9"/>
      <c r="AG40" s="37"/>
      <c r="AH40" s="36">
        <f>G40</f>
        <v>102</v>
      </c>
      <c r="AI40" s="23">
        <f>H40</f>
        <v>34</v>
      </c>
      <c r="AJ40" s="23">
        <f>I40</f>
        <v>0</v>
      </c>
      <c r="AK40" s="23">
        <f>J40</f>
        <v>68</v>
      </c>
      <c r="AL40" s="84">
        <f>K40</f>
        <v>34</v>
      </c>
      <c r="AM40" s="9"/>
      <c r="AN40" s="9"/>
      <c r="AO40" s="9"/>
      <c r="AP40" s="37"/>
      <c r="AQ40" s="36"/>
      <c r="AR40" s="9"/>
      <c r="AS40" s="9"/>
      <c r="AT40" s="23"/>
      <c r="AU40" s="9"/>
      <c r="AV40" s="9"/>
      <c r="AW40" s="9"/>
      <c r="AX40" s="9"/>
      <c r="AY40" s="37"/>
      <c r="AZ40" s="36"/>
      <c r="BA40" s="9"/>
      <c r="BB40" s="9"/>
      <c r="BC40" s="23"/>
      <c r="BD40" s="9"/>
      <c r="BE40" s="9"/>
      <c r="BF40" s="9"/>
      <c r="BG40" s="9"/>
      <c r="BH40" s="37"/>
      <c r="BI40" s="36"/>
      <c r="BJ40" s="9"/>
      <c r="BK40" s="9"/>
      <c r="BL40" s="23"/>
      <c r="BM40" s="9"/>
      <c r="BN40" s="9"/>
      <c r="BO40" s="9"/>
      <c r="BP40" s="9"/>
      <c r="BQ40" s="37"/>
      <c r="BR40" s="36"/>
      <c r="BS40" s="9"/>
      <c r="BT40" s="9"/>
      <c r="BU40" s="23"/>
      <c r="BV40" s="9"/>
      <c r="BW40" s="9"/>
      <c r="BX40" s="9"/>
      <c r="BY40" s="9"/>
      <c r="BZ40" s="37"/>
      <c r="CA40" s="36"/>
      <c r="CB40" s="9"/>
      <c r="CC40" s="9"/>
      <c r="CD40" s="23"/>
      <c r="CE40" s="9"/>
      <c r="CF40" s="9"/>
      <c r="CG40" s="9"/>
      <c r="CH40" s="9"/>
      <c r="CI40" s="37"/>
      <c r="CJ40" s="135"/>
      <c r="CK40" s="36"/>
      <c r="CL40" s="37"/>
    </row>
    <row r="41" spans="1:90" ht="26.25" customHeight="1">
      <c r="A41" s="45" t="s">
        <v>85</v>
      </c>
      <c r="B41" s="71" t="s">
        <v>413</v>
      </c>
      <c r="C41" s="34"/>
      <c r="D41" s="20"/>
      <c r="E41" s="20">
        <v>5</v>
      </c>
      <c r="F41" s="20"/>
      <c r="G41" s="9">
        <f>H41+J41</f>
        <v>108</v>
      </c>
      <c r="H41" s="23">
        <f>J41/2</f>
        <v>36</v>
      </c>
      <c r="I41" s="23"/>
      <c r="J41" s="23">
        <v>72</v>
      </c>
      <c r="K41" s="23">
        <v>16</v>
      </c>
      <c r="L41" s="23">
        <v>20</v>
      </c>
      <c r="M41" s="23"/>
      <c r="N41" s="23"/>
      <c r="O41" s="35"/>
      <c r="P41" s="36"/>
      <c r="Q41" s="9"/>
      <c r="R41" s="9"/>
      <c r="S41" s="23"/>
      <c r="T41" s="9"/>
      <c r="U41" s="9"/>
      <c r="V41" s="9"/>
      <c r="W41" s="9"/>
      <c r="X41" s="37"/>
      <c r="Y41" s="36"/>
      <c r="Z41" s="9"/>
      <c r="AA41" s="9"/>
      <c r="AB41" s="23"/>
      <c r="AC41" s="9"/>
      <c r="AD41" s="9"/>
      <c r="AE41" s="9"/>
      <c r="AF41" s="9"/>
      <c r="AG41" s="37"/>
      <c r="AH41" s="36"/>
      <c r="AI41" s="9"/>
      <c r="AJ41" s="9"/>
      <c r="AK41" s="23"/>
      <c r="AL41" s="22"/>
      <c r="AM41" s="9"/>
      <c r="AN41" s="9"/>
      <c r="AO41" s="9"/>
      <c r="AP41" s="37"/>
      <c r="AQ41" s="36"/>
      <c r="AR41" s="9"/>
      <c r="AS41" s="9"/>
      <c r="AT41" s="23"/>
      <c r="AU41" s="9"/>
      <c r="AV41" s="9"/>
      <c r="AW41" s="9"/>
      <c r="AX41" s="9"/>
      <c r="AY41" s="37"/>
      <c r="AZ41" s="36">
        <f>G41</f>
        <v>108</v>
      </c>
      <c r="BA41" s="9">
        <f>H41</f>
        <v>36</v>
      </c>
      <c r="BB41" s="9"/>
      <c r="BC41" s="23">
        <f>J41</f>
        <v>72</v>
      </c>
      <c r="BD41" s="9">
        <f>K41</f>
        <v>16</v>
      </c>
      <c r="BE41" s="9">
        <f>L41</f>
        <v>20</v>
      </c>
      <c r="BF41" s="9"/>
      <c r="BG41" s="9"/>
      <c r="BH41" s="37"/>
      <c r="BI41" s="36"/>
      <c r="BJ41" s="9"/>
      <c r="BK41" s="9"/>
      <c r="BL41" s="23"/>
      <c r="BM41" s="9"/>
      <c r="BN41" s="9"/>
      <c r="BO41" s="9"/>
      <c r="BP41" s="9"/>
      <c r="BQ41" s="37"/>
      <c r="BR41" s="36"/>
      <c r="BS41" s="9"/>
      <c r="BT41" s="9"/>
      <c r="BU41" s="23"/>
      <c r="BV41" s="9"/>
      <c r="BW41" s="9"/>
      <c r="BX41" s="9"/>
      <c r="BY41" s="9"/>
      <c r="BZ41" s="37"/>
      <c r="CA41" s="36"/>
      <c r="CB41" s="9"/>
      <c r="CC41" s="9"/>
      <c r="CD41" s="23"/>
      <c r="CE41" s="9"/>
      <c r="CF41" s="9"/>
      <c r="CG41" s="9"/>
      <c r="CH41" s="9"/>
      <c r="CI41" s="37"/>
      <c r="CJ41" s="135"/>
      <c r="CK41" s="36"/>
      <c r="CL41" s="37"/>
    </row>
    <row r="42" spans="1:90" ht="24.75" customHeight="1">
      <c r="A42" s="45" t="s">
        <v>336</v>
      </c>
      <c r="B42" s="71" t="s">
        <v>414</v>
      </c>
      <c r="C42" s="34"/>
      <c r="D42" s="20"/>
      <c r="E42" s="20">
        <v>3</v>
      </c>
      <c r="F42" s="20"/>
      <c r="G42" s="9">
        <f t="shared" ref="G42:G50" si="20">H42+J42</f>
        <v>100</v>
      </c>
      <c r="H42" s="23">
        <v>34</v>
      </c>
      <c r="I42" s="23"/>
      <c r="J42" s="23">
        <v>66</v>
      </c>
      <c r="K42" s="23">
        <v>14</v>
      </c>
      <c r="L42" s="23">
        <v>18</v>
      </c>
      <c r="M42" s="23"/>
      <c r="N42" s="23"/>
      <c r="O42" s="35"/>
      <c r="P42" s="36"/>
      <c r="Q42" s="9"/>
      <c r="R42" s="9"/>
      <c r="S42" s="23"/>
      <c r="T42" s="9"/>
      <c r="U42" s="9"/>
      <c r="V42" s="9"/>
      <c r="W42" s="9"/>
      <c r="X42" s="37"/>
      <c r="Y42" s="36"/>
      <c r="Z42" s="9"/>
      <c r="AA42" s="9"/>
      <c r="AB42" s="23"/>
      <c r="AC42" s="9"/>
      <c r="AD42" s="9"/>
      <c r="AE42" s="9"/>
      <c r="AF42" s="9"/>
      <c r="AG42" s="37"/>
      <c r="AH42" s="36">
        <f>G42</f>
        <v>100</v>
      </c>
      <c r="AI42" s="9">
        <f>H42</f>
        <v>34</v>
      </c>
      <c r="AJ42" s="9"/>
      <c r="AK42" s="23">
        <f t="shared" ref="AK42:AM43" si="21">J42</f>
        <v>66</v>
      </c>
      <c r="AL42" s="22">
        <f t="shared" si="21"/>
        <v>14</v>
      </c>
      <c r="AM42" s="9">
        <f t="shared" si="21"/>
        <v>18</v>
      </c>
      <c r="AN42" s="9"/>
      <c r="AO42" s="9"/>
      <c r="AP42" s="37"/>
      <c r="AQ42" s="36"/>
      <c r="AR42" s="9"/>
      <c r="AS42" s="9"/>
      <c r="AT42" s="23"/>
      <c r="AU42" s="9"/>
      <c r="AV42" s="9"/>
      <c r="AW42" s="9"/>
      <c r="AX42" s="9"/>
      <c r="AY42" s="37"/>
      <c r="AZ42" s="36"/>
      <c r="BA42" s="9"/>
      <c r="BB42" s="9"/>
      <c r="BC42" s="23"/>
      <c r="BD42" s="9"/>
      <c r="BE42" s="9"/>
      <c r="BF42" s="9"/>
      <c r="BG42" s="9"/>
      <c r="BH42" s="37"/>
      <c r="BI42" s="36"/>
      <c r="BJ42" s="9"/>
      <c r="BK42" s="9"/>
      <c r="BL42" s="23"/>
      <c r="BM42" s="9"/>
      <c r="BN42" s="9"/>
      <c r="BO42" s="9"/>
      <c r="BP42" s="9"/>
      <c r="BQ42" s="37"/>
      <c r="BR42" s="36"/>
      <c r="BS42" s="9"/>
      <c r="BT42" s="9"/>
      <c r="BU42" s="23"/>
      <c r="BV42" s="9"/>
      <c r="BW42" s="9"/>
      <c r="BX42" s="9"/>
      <c r="BY42" s="9"/>
      <c r="BZ42" s="37"/>
      <c r="CA42" s="36"/>
      <c r="CB42" s="9"/>
      <c r="CC42" s="9"/>
      <c r="CD42" s="23"/>
      <c r="CE42" s="9"/>
      <c r="CF42" s="9"/>
      <c r="CG42" s="9"/>
      <c r="CH42" s="9"/>
      <c r="CI42" s="37"/>
      <c r="CJ42" s="135"/>
      <c r="CK42" s="36"/>
      <c r="CL42" s="37"/>
    </row>
    <row r="43" spans="1:90" ht="21">
      <c r="A43" s="45" t="s">
        <v>337</v>
      </c>
      <c r="B43" s="71" t="s">
        <v>415</v>
      </c>
      <c r="C43" s="34"/>
      <c r="D43" s="20"/>
      <c r="E43" s="20">
        <v>3</v>
      </c>
      <c r="F43" s="20"/>
      <c r="G43" s="9">
        <f t="shared" si="20"/>
        <v>126</v>
      </c>
      <c r="H43" s="23">
        <v>42</v>
      </c>
      <c r="I43" s="23"/>
      <c r="J43" s="23">
        <v>84</v>
      </c>
      <c r="K43" s="23">
        <v>24</v>
      </c>
      <c r="L43" s="23">
        <v>18</v>
      </c>
      <c r="M43" s="23"/>
      <c r="N43" s="23"/>
      <c r="O43" s="35"/>
      <c r="P43" s="36"/>
      <c r="Q43" s="9"/>
      <c r="R43" s="9"/>
      <c r="S43" s="23"/>
      <c r="T43" s="9"/>
      <c r="U43" s="9"/>
      <c r="V43" s="9"/>
      <c r="W43" s="9"/>
      <c r="X43" s="37"/>
      <c r="Y43" s="36"/>
      <c r="Z43" s="9"/>
      <c r="AA43" s="9"/>
      <c r="AB43" s="23"/>
      <c r="AC43" s="9"/>
      <c r="AD43" s="9"/>
      <c r="AE43" s="9"/>
      <c r="AF43" s="9"/>
      <c r="AG43" s="37"/>
      <c r="AH43" s="36">
        <f>G43</f>
        <v>126</v>
      </c>
      <c r="AI43" s="9">
        <f>H43</f>
        <v>42</v>
      </c>
      <c r="AJ43" s="9"/>
      <c r="AK43" s="23">
        <f t="shared" si="21"/>
        <v>84</v>
      </c>
      <c r="AL43" s="9">
        <f t="shared" si="21"/>
        <v>24</v>
      </c>
      <c r="AM43" s="9">
        <f t="shared" si="21"/>
        <v>18</v>
      </c>
      <c r="AN43" s="9"/>
      <c r="AO43" s="9"/>
      <c r="AP43" s="37"/>
      <c r="AQ43" s="36"/>
      <c r="AR43" s="9"/>
      <c r="AS43" s="9"/>
      <c r="AT43" s="23"/>
      <c r="AU43" s="22"/>
      <c r="AV43" s="22"/>
      <c r="AW43" s="9"/>
      <c r="AX43" s="9"/>
      <c r="AY43" s="37"/>
      <c r="AZ43" s="36"/>
      <c r="BA43" s="9"/>
      <c r="BB43" s="9"/>
      <c r="BC43" s="23"/>
      <c r="BD43" s="9"/>
      <c r="BE43" s="9"/>
      <c r="BF43" s="9"/>
      <c r="BG43" s="9"/>
      <c r="BH43" s="37"/>
      <c r="BI43" s="36"/>
      <c r="BJ43" s="9"/>
      <c r="BK43" s="9"/>
      <c r="BL43" s="23"/>
      <c r="BM43" s="9"/>
      <c r="BN43" s="9"/>
      <c r="BO43" s="9"/>
      <c r="BP43" s="9"/>
      <c r="BQ43" s="37"/>
      <c r="BR43" s="36"/>
      <c r="BS43" s="9"/>
      <c r="BT43" s="9"/>
      <c r="BU43" s="23"/>
      <c r="BV43" s="9"/>
      <c r="BW43" s="9"/>
      <c r="BX43" s="9"/>
      <c r="BY43" s="9"/>
      <c r="BZ43" s="37"/>
      <c r="CA43" s="36"/>
      <c r="CB43" s="9"/>
      <c r="CC43" s="9"/>
      <c r="CD43" s="23"/>
      <c r="CE43" s="9"/>
      <c r="CF43" s="9"/>
      <c r="CG43" s="9"/>
      <c r="CH43" s="9"/>
      <c r="CI43" s="37"/>
      <c r="CJ43" s="135"/>
      <c r="CK43" s="36"/>
      <c r="CL43" s="37"/>
    </row>
    <row r="44" spans="1:90" ht="21">
      <c r="A44" s="45" t="s">
        <v>338</v>
      </c>
      <c r="B44" s="71" t="s">
        <v>416</v>
      </c>
      <c r="C44" s="48" t="s">
        <v>344</v>
      </c>
      <c r="D44" s="49"/>
      <c r="E44" s="49"/>
      <c r="F44" s="49"/>
      <c r="G44" s="9">
        <f t="shared" si="20"/>
        <v>102</v>
      </c>
      <c r="H44" s="23">
        <v>34</v>
      </c>
      <c r="I44" s="50"/>
      <c r="J44" s="50">
        <v>68</v>
      </c>
      <c r="K44" s="50">
        <v>16</v>
      </c>
      <c r="L44" s="50">
        <v>18</v>
      </c>
      <c r="M44" s="50"/>
      <c r="N44" s="50"/>
      <c r="O44" s="51"/>
      <c r="P44" s="52"/>
      <c r="Q44" s="18"/>
      <c r="R44" s="18"/>
      <c r="S44" s="50"/>
      <c r="T44" s="18"/>
      <c r="U44" s="18"/>
      <c r="V44" s="18"/>
      <c r="W44" s="18"/>
      <c r="X44" s="53"/>
      <c r="Y44" s="52"/>
      <c r="Z44" s="18"/>
      <c r="AA44" s="18"/>
      <c r="AB44" s="50"/>
      <c r="AC44" s="18"/>
      <c r="AD44" s="18"/>
      <c r="AE44" s="18"/>
      <c r="AF44" s="18"/>
      <c r="AG44" s="53"/>
      <c r="AH44" s="52"/>
      <c r="AI44" s="18"/>
      <c r="AJ44" s="18"/>
      <c r="AK44" s="50"/>
      <c r="AL44" s="18"/>
      <c r="AM44" s="18"/>
      <c r="AN44" s="18"/>
      <c r="AO44" s="18"/>
      <c r="AP44" s="53"/>
      <c r="AQ44" s="52">
        <f>G44</f>
        <v>102</v>
      </c>
      <c r="AR44" s="18">
        <f>H44</f>
        <v>34</v>
      </c>
      <c r="AS44" s="18"/>
      <c r="AT44" s="50">
        <f>J44</f>
        <v>68</v>
      </c>
      <c r="AU44" s="54">
        <f>K44</f>
        <v>16</v>
      </c>
      <c r="AV44" s="54">
        <f>L44</f>
        <v>18</v>
      </c>
      <c r="AW44" s="18"/>
      <c r="AX44" s="18"/>
      <c r="AY44" s="53"/>
      <c r="AZ44" s="52"/>
      <c r="BA44" s="18"/>
      <c r="BB44" s="18"/>
      <c r="BC44" s="50"/>
      <c r="BD44" s="18"/>
      <c r="BE44" s="18"/>
      <c r="BF44" s="18"/>
      <c r="BG44" s="18"/>
      <c r="BH44" s="53"/>
      <c r="BI44" s="52"/>
      <c r="BJ44" s="18"/>
      <c r="BK44" s="18"/>
      <c r="BL44" s="50"/>
      <c r="BM44" s="18"/>
      <c r="BN44" s="18"/>
      <c r="BO44" s="18"/>
      <c r="BP44" s="18"/>
      <c r="BQ44" s="53"/>
      <c r="BR44" s="52"/>
      <c r="BS44" s="18"/>
      <c r="BT44" s="18"/>
      <c r="BU44" s="50"/>
      <c r="BV44" s="18"/>
      <c r="BW44" s="18"/>
      <c r="BX44" s="18"/>
      <c r="BY44" s="18"/>
      <c r="BZ44" s="53"/>
      <c r="CA44" s="52"/>
      <c r="CB44" s="18"/>
      <c r="CC44" s="18"/>
      <c r="CD44" s="50"/>
      <c r="CE44" s="18"/>
      <c r="CF44" s="18"/>
      <c r="CG44" s="18"/>
      <c r="CH44" s="18"/>
      <c r="CI44" s="53"/>
      <c r="CJ44" s="135"/>
      <c r="CK44" s="52"/>
      <c r="CL44" s="37"/>
    </row>
    <row r="45" spans="1:90" ht="21">
      <c r="A45" s="45" t="s">
        <v>404</v>
      </c>
      <c r="B45" s="71" t="s">
        <v>417</v>
      </c>
      <c r="C45" s="48"/>
      <c r="D45" s="49"/>
      <c r="E45" s="49">
        <v>8</v>
      </c>
      <c r="F45" s="49"/>
      <c r="G45" s="9">
        <f t="shared" si="20"/>
        <v>108</v>
      </c>
      <c r="H45" s="23">
        <f>J45/2</f>
        <v>36</v>
      </c>
      <c r="I45" s="50"/>
      <c r="J45" s="50">
        <v>72</v>
      </c>
      <c r="K45" s="50">
        <v>24</v>
      </c>
      <c r="L45" s="50">
        <v>10</v>
      </c>
      <c r="M45" s="50"/>
      <c r="N45" s="50"/>
      <c r="O45" s="51"/>
      <c r="P45" s="52"/>
      <c r="Q45" s="18"/>
      <c r="R45" s="18"/>
      <c r="S45" s="50"/>
      <c r="T45" s="18"/>
      <c r="U45" s="18"/>
      <c r="V45" s="18"/>
      <c r="W45" s="18"/>
      <c r="X45" s="53"/>
      <c r="Y45" s="52"/>
      <c r="Z45" s="18"/>
      <c r="AA45" s="18"/>
      <c r="AB45" s="50"/>
      <c r="AC45" s="18"/>
      <c r="AD45" s="18"/>
      <c r="AE45" s="18"/>
      <c r="AF45" s="18"/>
      <c r="AG45" s="53"/>
      <c r="AH45" s="52"/>
      <c r="AI45" s="18"/>
      <c r="AJ45" s="18"/>
      <c r="AK45" s="50"/>
      <c r="AL45" s="18"/>
      <c r="AM45" s="18"/>
      <c r="AN45" s="18"/>
      <c r="AO45" s="18"/>
      <c r="AP45" s="53"/>
      <c r="AQ45" s="52"/>
      <c r="AR45" s="18"/>
      <c r="AS45" s="18"/>
      <c r="AT45" s="50"/>
      <c r="AU45" s="54"/>
      <c r="AV45" s="54"/>
      <c r="AW45" s="18"/>
      <c r="AX45" s="18"/>
      <c r="AY45" s="53"/>
      <c r="AZ45" s="52"/>
      <c r="BA45" s="18"/>
      <c r="BB45" s="18"/>
      <c r="BC45" s="50"/>
      <c r="BD45" s="18"/>
      <c r="BE45" s="18"/>
      <c r="BF45" s="18"/>
      <c r="BG45" s="18"/>
      <c r="BH45" s="53"/>
      <c r="BI45" s="52"/>
      <c r="BJ45" s="18"/>
      <c r="BK45" s="18"/>
      <c r="BL45" s="50"/>
      <c r="BM45" s="18"/>
      <c r="BN45" s="18"/>
      <c r="BO45" s="18"/>
      <c r="BP45" s="18"/>
      <c r="BQ45" s="53"/>
      <c r="BR45" s="52"/>
      <c r="BS45" s="18"/>
      <c r="BT45" s="18"/>
      <c r="BU45" s="50"/>
      <c r="BV45" s="18"/>
      <c r="BW45" s="18"/>
      <c r="BX45" s="18"/>
      <c r="BY45" s="18"/>
      <c r="BZ45" s="53"/>
      <c r="CA45" s="52">
        <f>G45</f>
        <v>108</v>
      </c>
      <c r="CB45" s="18">
        <f>H45</f>
        <v>36</v>
      </c>
      <c r="CC45" s="18"/>
      <c r="CD45" s="50">
        <f>J45</f>
        <v>72</v>
      </c>
      <c r="CE45" s="18">
        <f>K45</f>
        <v>24</v>
      </c>
      <c r="CF45" s="18">
        <f>L45</f>
        <v>10</v>
      </c>
      <c r="CG45" s="18"/>
      <c r="CH45" s="18"/>
      <c r="CI45" s="53"/>
      <c r="CJ45" s="135"/>
      <c r="CK45" s="52"/>
      <c r="CL45" s="37"/>
    </row>
    <row r="46" spans="1:90" ht="21">
      <c r="A46" s="45" t="s">
        <v>405</v>
      </c>
      <c r="B46" s="71" t="s">
        <v>418</v>
      </c>
      <c r="C46" s="48">
        <v>5</v>
      </c>
      <c r="D46" s="49"/>
      <c r="E46" s="49"/>
      <c r="F46" s="49"/>
      <c r="G46" s="9">
        <f t="shared" si="20"/>
        <v>156</v>
      </c>
      <c r="H46" s="23">
        <v>52</v>
      </c>
      <c r="I46" s="50"/>
      <c r="J46" s="50">
        <v>104</v>
      </c>
      <c r="K46" s="50">
        <v>50</v>
      </c>
      <c r="L46" s="50"/>
      <c r="M46" s="50"/>
      <c r="N46" s="50"/>
      <c r="O46" s="51"/>
      <c r="P46" s="52"/>
      <c r="Q46" s="18"/>
      <c r="R46" s="18"/>
      <c r="S46" s="50"/>
      <c r="T46" s="18"/>
      <c r="U46" s="18"/>
      <c r="V46" s="18"/>
      <c r="W46" s="18"/>
      <c r="X46" s="53"/>
      <c r="Y46" s="52"/>
      <c r="Z46" s="18"/>
      <c r="AA46" s="18"/>
      <c r="AB46" s="50"/>
      <c r="AC46" s="18"/>
      <c r="AD46" s="18"/>
      <c r="AE46" s="18"/>
      <c r="AF46" s="18"/>
      <c r="AG46" s="53"/>
      <c r="AH46" s="52"/>
      <c r="AI46" s="18"/>
      <c r="AJ46" s="18"/>
      <c r="AK46" s="50"/>
      <c r="AL46" s="18"/>
      <c r="AM46" s="18"/>
      <c r="AN46" s="18"/>
      <c r="AO46" s="18"/>
      <c r="AP46" s="53"/>
      <c r="AQ46" s="52">
        <f>AT46+AR46</f>
        <v>102</v>
      </c>
      <c r="AR46" s="18">
        <f>AT46/2</f>
        <v>34</v>
      </c>
      <c r="AS46" s="18"/>
      <c r="AT46" s="50">
        <v>68</v>
      </c>
      <c r="AU46" s="54">
        <v>32</v>
      </c>
      <c r="AV46" s="54"/>
      <c r="AW46" s="18"/>
      <c r="AX46" s="18"/>
      <c r="AY46" s="53"/>
      <c r="AZ46" s="52">
        <f>BA46+BC46</f>
        <v>54</v>
      </c>
      <c r="BA46" s="18">
        <f>H46-AR46</f>
        <v>18</v>
      </c>
      <c r="BB46" s="18"/>
      <c r="BC46" s="50">
        <v>36</v>
      </c>
      <c r="BD46" s="54">
        <f>K46-AU46</f>
        <v>18</v>
      </c>
      <c r="BE46" s="18"/>
      <c r="BF46" s="18"/>
      <c r="BG46" s="18"/>
      <c r="BH46" s="53"/>
      <c r="BI46" s="52"/>
      <c r="BJ46" s="18"/>
      <c r="BK46" s="18"/>
      <c r="BL46" s="50"/>
      <c r="BM46" s="18"/>
      <c r="BN46" s="18"/>
      <c r="BO46" s="18"/>
      <c r="BP46" s="18"/>
      <c r="BQ46" s="53"/>
      <c r="BR46" s="52"/>
      <c r="BS46" s="18"/>
      <c r="BT46" s="18"/>
      <c r="BU46" s="50"/>
      <c r="BV46" s="18"/>
      <c r="BW46" s="18"/>
      <c r="BX46" s="18"/>
      <c r="BY46" s="18"/>
      <c r="BZ46" s="53"/>
      <c r="CA46" s="52"/>
      <c r="CB46" s="18"/>
      <c r="CC46" s="18"/>
      <c r="CD46" s="50"/>
      <c r="CE46" s="18"/>
      <c r="CF46" s="18"/>
      <c r="CG46" s="18"/>
      <c r="CH46" s="18"/>
      <c r="CI46" s="53"/>
      <c r="CJ46" s="135"/>
      <c r="CK46" s="52"/>
      <c r="CL46" s="37"/>
    </row>
    <row r="47" spans="1:90" ht="12.75" customHeight="1">
      <c r="A47" s="45" t="s">
        <v>406</v>
      </c>
      <c r="B47" s="71" t="s">
        <v>419</v>
      </c>
      <c r="C47" s="48"/>
      <c r="D47" s="49"/>
      <c r="E47" s="49">
        <v>6</v>
      </c>
      <c r="F47" s="49"/>
      <c r="G47" s="9">
        <f t="shared" si="20"/>
        <v>108</v>
      </c>
      <c r="H47" s="23">
        <f>J47/2</f>
        <v>36</v>
      </c>
      <c r="I47" s="50"/>
      <c r="J47" s="50">
        <v>72</v>
      </c>
      <c r="K47" s="50">
        <v>24</v>
      </c>
      <c r="L47" s="50">
        <v>10</v>
      </c>
      <c r="M47" s="50"/>
      <c r="N47" s="50"/>
      <c r="O47" s="51"/>
      <c r="P47" s="52"/>
      <c r="Q47" s="18"/>
      <c r="R47" s="18"/>
      <c r="S47" s="50"/>
      <c r="T47" s="18"/>
      <c r="U47" s="18"/>
      <c r="V47" s="18"/>
      <c r="W47" s="18"/>
      <c r="X47" s="53"/>
      <c r="Y47" s="52"/>
      <c r="Z47" s="18"/>
      <c r="AA47" s="18"/>
      <c r="AB47" s="50"/>
      <c r="AC47" s="18"/>
      <c r="AD47" s="18"/>
      <c r="AE47" s="18"/>
      <c r="AF47" s="18"/>
      <c r="AG47" s="53"/>
      <c r="AH47" s="52"/>
      <c r="AI47" s="18"/>
      <c r="AJ47" s="18"/>
      <c r="AK47" s="50"/>
      <c r="AL47" s="18"/>
      <c r="AM47" s="18"/>
      <c r="AN47" s="18"/>
      <c r="AO47" s="18"/>
      <c r="AP47" s="53"/>
      <c r="AQ47" s="52"/>
      <c r="AR47" s="18"/>
      <c r="AS47" s="18"/>
      <c r="AT47" s="50"/>
      <c r="AU47" s="54"/>
      <c r="AV47" s="54"/>
      <c r="AW47" s="18"/>
      <c r="AX47" s="18"/>
      <c r="AY47" s="53"/>
      <c r="AZ47" s="52"/>
      <c r="BA47" s="18"/>
      <c r="BB47" s="18"/>
      <c r="BC47" s="50"/>
      <c r="BD47" s="18"/>
      <c r="BE47" s="18"/>
      <c r="BF47" s="18"/>
      <c r="BG47" s="18"/>
      <c r="BH47" s="53"/>
      <c r="BI47" s="52">
        <f>G47</f>
        <v>108</v>
      </c>
      <c r="BJ47" s="18">
        <f>H47</f>
        <v>36</v>
      </c>
      <c r="BK47" s="18"/>
      <c r="BL47" s="50">
        <f>J47</f>
        <v>72</v>
      </c>
      <c r="BM47" s="18">
        <f>K47</f>
        <v>24</v>
      </c>
      <c r="BN47" s="18">
        <f>L47</f>
        <v>10</v>
      </c>
      <c r="BO47" s="18"/>
      <c r="BP47" s="18"/>
      <c r="BQ47" s="53"/>
      <c r="BR47" s="52"/>
      <c r="BS47" s="18"/>
      <c r="BT47" s="18"/>
      <c r="BU47" s="50"/>
      <c r="BV47" s="18"/>
      <c r="BW47" s="18"/>
      <c r="BX47" s="18"/>
      <c r="BY47" s="18"/>
      <c r="BZ47" s="53"/>
      <c r="CA47" s="52"/>
      <c r="CB47" s="18"/>
      <c r="CC47" s="18"/>
      <c r="CD47" s="50"/>
      <c r="CE47" s="18"/>
      <c r="CF47" s="18"/>
      <c r="CG47" s="18"/>
      <c r="CH47" s="18"/>
      <c r="CI47" s="53"/>
      <c r="CJ47" s="135"/>
      <c r="CK47" s="52"/>
      <c r="CL47" s="37"/>
    </row>
    <row r="48" spans="1:90" ht="21">
      <c r="A48" s="45" t="s">
        <v>407</v>
      </c>
      <c r="B48" s="71" t="s">
        <v>420</v>
      </c>
      <c r="C48" s="48" t="s">
        <v>435</v>
      </c>
      <c r="D48" s="49"/>
      <c r="E48" s="49"/>
      <c r="F48" s="49"/>
      <c r="G48" s="9">
        <f t="shared" si="20"/>
        <v>100</v>
      </c>
      <c r="H48" s="23">
        <v>34</v>
      </c>
      <c r="I48" s="50"/>
      <c r="J48" s="50">
        <v>66</v>
      </c>
      <c r="K48" s="50">
        <v>24</v>
      </c>
      <c r="L48" s="50"/>
      <c r="M48" s="50">
        <v>10</v>
      </c>
      <c r="N48" s="50"/>
      <c r="O48" s="51"/>
      <c r="P48" s="52"/>
      <c r="Q48" s="18"/>
      <c r="R48" s="18"/>
      <c r="S48" s="50"/>
      <c r="T48" s="18"/>
      <c r="U48" s="18"/>
      <c r="V48" s="18"/>
      <c r="W48" s="18"/>
      <c r="X48" s="53"/>
      <c r="Y48" s="52"/>
      <c r="Z48" s="18"/>
      <c r="AA48" s="18"/>
      <c r="AB48" s="50"/>
      <c r="AC48" s="18"/>
      <c r="AD48" s="18"/>
      <c r="AE48" s="18"/>
      <c r="AF48" s="18"/>
      <c r="AG48" s="53"/>
      <c r="AH48" s="52"/>
      <c r="AI48" s="18"/>
      <c r="AJ48" s="18"/>
      <c r="AK48" s="50"/>
      <c r="AL48" s="18"/>
      <c r="AM48" s="18"/>
      <c r="AN48" s="18"/>
      <c r="AO48" s="18"/>
      <c r="AP48" s="53"/>
      <c r="AQ48" s="52"/>
      <c r="AR48" s="18"/>
      <c r="AS48" s="18"/>
      <c r="AT48" s="50"/>
      <c r="AU48" s="54"/>
      <c r="AV48" s="54"/>
      <c r="AW48" s="18"/>
      <c r="AX48" s="18"/>
      <c r="AY48" s="53"/>
      <c r="AZ48" s="52"/>
      <c r="BA48" s="18"/>
      <c r="BB48" s="18"/>
      <c r="BC48" s="50"/>
      <c r="BD48" s="18"/>
      <c r="BE48" s="18"/>
      <c r="BF48" s="18"/>
      <c r="BG48" s="18"/>
      <c r="BH48" s="53"/>
      <c r="BI48" s="52"/>
      <c r="BJ48" s="18"/>
      <c r="BK48" s="18"/>
      <c r="BL48" s="50"/>
      <c r="BM48" s="18"/>
      <c r="BN48" s="18"/>
      <c r="BO48" s="18"/>
      <c r="BP48" s="18"/>
      <c r="BQ48" s="53"/>
      <c r="BR48" s="52">
        <f>G48</f>
        <v>100</v>
      </c>
      <c r="BS48" s="18">
        <f>H48</f>
        <v>34</v>
      </c>
      <c r="BT48" s="18"/>
      <c r="BU48" s="50">
        <f>J48</f>
        <v>66</v>
      </c>
      <c r="BV48" s="18">
        <f>K48</f>
        <v>24</v>
      </c>
      <c r="BW48" s="18"/>
      <c r="BX48" s="18">
        <f>M48</f>
        <v>10</v>
      </c>
      <c r="BY48" s="18"/>
      <c r="BZ48" s="53"/>
      <c r="CA48" s="52"/>
      <c r="CB48" s="18"/>
      <c r="CC48" s="18"/>
      <c r="CD48" s="50"/>
      <c r="CE48" s="18"/>
      <c r="CF48" s="18"/>
      <c r="CG48" s="18"/>
      <c r="CH48" s="18"/>
      <c r="CI48" s="53"/>
      <c r="CJ48" s="135"/>
      <c r="CK48" s="52"/>
      <c r="CL48" s="37"/>
    </row>
    <row r="49" spans="1:90" ht="21">
      <c r="A49" s="45" t="s">
        <v>408</v>
      </c>
      <c r="B49" s="71" t="s">
        <v>421</v>
      </c>
      <c r="C49" s="48" t="s">
        <v>435</v>
      </c>
      <c r="D49" s="49"/>
      <c r="E49" s="49"/>
      <c r="F49" s="49"/>
      <c r="G49" s="9">
        <f t="shared" si="20"/>
        <v>114</v>
      </c>
      <c r="H49" s="23">
        <v>38</v>
      </c>
      <c r="I49" s="50"/>
      <c r="J49" s="50">
        <v>76</v>
      </c>
      <c r="K49" s="50">
        <v>32</v>
      </c>
      <c r="L49" s="50"/>
      <c r="M49" s="50">
        <v>6</v>
      </c>
      <c r="N49" s="50"/>
      <c r="O49" s="51"/>
      <c r="P49" s="52"/>
      <c r="Q49" s="18"/>
      <c r="R49" s="18"/>
      <c r="S49" s="50"/>
      <c r="T49" s="18"/>
      <c r="U49" s="18"/>
      <c r="V49" s="18"/>
      <c r="W49" s="18"/>
      <c r="X49" s="53"/>
      <c r="Y49" s="52"/>
      <c r="Z49" s="18"/>
      <c r="AA49" s="18"/>
      <c r="AB49" s="50"/>
      <c r="AC49" s="18"/>
      <c r="AD49" s="18"/>
      <c r="AE49" s="18"/>
      <c r="AF49" s="18"/>
      <c r="AG49" s="53"/>
      <c r="AH49" s="52"/>
      <c r="AI49" s="18"/>
      <c r="AJ49" s="18"/>
      <c r="AK49" s="50"/>
      <c r="AL49" s="18"/>
      <c r="AM49" s="18"/>
      <c r="AN49" s="18"/>
      <c r="AO49" s="18"/>
      <c r="AP49" s="53"/>
      <c r="AQ49" s="52"/>
      <c r="AR49" s="18"/>
      <c r="AS49" s="18"/>
      <c r="AT49" s="50"/>
      <c r="AU49" s="54"/>
      <c r="AV49" s="54"/>
      <c r="AW49" s="18"/>
      <c r="AX49" s="18"/>
      <c r="AY49" s="53"/>
      <c r="AZ49" s="52"/>
      <c r="BA49" s="18"/>
      <c r="BB49" s="18"/>
      <c r="BC49" s="50"/>
      <c r="BD49" s="18"/>
      <c r="BE49" s="18"/>
      <c r="BF49" s="18"/>
      <c r="BG49" s="18"/>
      <c r="BH49" s="53"/>
      <c r="BI49" s="52"/>
      <c r="BJ49" s="18"/>
      <c r="BK49" s="18"/>
      <c r="BL49" s="50"/>
      <c r="BM49" s="18"/>
      <c r="BN49" s="18"/>
      <c r="BO49" s="18"/>
      <c r="BP49" s="18"/>
      <c r="BQ49" s="53"/>
      <c r="BR49" s="52">
        <f>G49</f>
        <v>114</v>
      </c>
      <c r="BS49" s="18">
        <f>H49</f>
        <v>38</v>
      </c>
      <c r="BT49" s="18"/>
      <c r="BU49" s="50">
        <f>J49</f>
        <v>76</v>
      </c>
      <c r="BV49" s="18">
        <f>K49</f>
        <v>32</v>
      </c>
      <c r="BW49" s="18"/>
      <c r="BX49" s="18">
        <f>M49</f>
        <v>6</v>
      </c>
      <c r="BY49" s="18"/>
      <c r="BZ49" s="53"/>
      <c r="CA49" s="52"/>
      <c r="CB49" s="18"/>
      <c r="CC49" s="18"/>
      <c r="CD49" s="50"/>
      <c r="CE49" s="18"/>
      <c r="CF49" s="18"/>
      <c r="CG49" s="18"/>
      <c r="CH49" s="18"/>
      <c r="CI49" s="53"/>
      <c r="CJ49" s="135"/>
      <c r="CK49" s="52"/>
      <c r="CL49" s="37"/>
    </row>
    <row r="50" spans="1:90" ht="10.5">
      <c r="A50" s="45" t="s">
        <v>409</v>
      </c>
      <c r="B50" s="71" t="s">
        <v>422</v>
      </c>
      <c r="C50" s="48">
        <v>8</v>
      </c>
      <c r="D50" s="49"/>
      <c r="E50" s="49"/>
      <c r="F50" s="49"/>
      <c r="G50" s="9">
        <f t="shared" si="20"/>
        <v>136</v>
      </c>
      <c r="H50" s="23">
        <v>46</v>
      </c>
      <c r="I50" s="50"/>
      <c r="J50" s="50">
        <v>90</v>
      </c>
      <c r="K50" s="50">
        <v>30</v>
      </c>
      <c r="L50" s="50"/>
      <c r="M50" s="50">
        <v>16</v>
      </c>
      <c r="N50" s="50"/>
      <c r="O50" s="51"/>
      <c r="P50" s="52"/>
      <c r="Q50" s="18"/>
      <c r="R50" s="18"/>
      <c r="S50" s="50"/>
      <c r="T50" s="18"/>
      <c r="U50" s="18"/>
      <c r="V50" s="18"/>
      <c r="W50" s="18"/>
      <c r="X50" s="53"/>
      <c r="Y50" s="52"/>
      <c r="Z50" s="18"/>
      <c r="AA50" s="18"/>
      <c r="AB50" s="50"/>
      <c r="AC50" s="18"/>
      <c r="AD50" s="18"/>
      <c r="AE50" s="18"/>
      <c r="AF50" s="18"/>
      <c r="AG50" s="53"/>
      <c r="AH50" s="52"/>
      <c r="AI50" s="18"/>
      <c r="AJ50" s="18"/>
      <c r="AK50" s="50"/>
      <c r="AL50" s="18"/>
      <c r="AM50" s="18"/>
      <c r="AN50" s="18"/>
      <c r="AO50" s="18"/>
      <c r="AP50" s="53"/>
      <c r="AQ50" s="52"/>
      <c r="AR50" s="18"/>
      <c r="AS50" s="18"/>
      <c r="AT50" s="50"/>
      <c r="AU50" s="54"/>
      <c r="AV50" s="54"/>
      <c r="AW50" s="18"/>
      <c r="AX50" s="18"/>
      <c r="AY50" s="53"/>
      <c r="AZ50" s="52"/>
      <c r="BA50" s="18"/>
      <c r="BB50" s="18"/>
      <c r="BC50" s="50"/>
      <c r="BD50" s="18"/>
      <c r="BE50" s="18"/>
      <c r="BF50" s="18"/>
      <c r="BG50" s="18"/>
      <c r="BH50" s="53"/>
      <c r="BI50" s="52"/>
      <c r="BJ50" s="18"/>
      <c r="BK50" s="18"/>
      <c r="BL50" s="50"/>
      <c r="BM50" s="18"/>
      <c r="BN50" s="18"/>
      <c r="BO50" s="18"/>
      <c r="BP50" s="18"/>
      <c r="BQ50" s="53"/>
      <c r="BR50" s="52"/>
      <c r="BS50" s="18"/>
      <c r="BT50" s="18"/>
      <c r="BU50" s="50"/>
      <c r="BV50" s="18"/>
      <c r="BW50" s="18"/>
      <c r="BX50" s="18"/>
      <c r="BY50" s="18"/>
      <c r="BZ50" s="53"/>
      <c r="CA50" s="52">
        <f>G50</f>
        <v>136</v>
      </c>
      <c r="CB50" s="18">
        <f>H50</f>
        <v>46</v>
      </c>
      <c r="CC50" s="18"/>
      <c r="CD50" s="50">
        <f>J50</f>
        <v>90</v>
      </c>
      <c r="CE50" s="18">
        <f>K50</f>
        <v>30</v>
      </c>
      <c r="CF50" s="18"/>
      <c r="CG50" s="18">
        <f>M50</f>
        <v>16</v>
      </c>
      <c r="CH50" s="18"/>
      <c r="CI50" s="53"/>
      <c r="CJ50" s="135"/>
      <c r="CK50" s="52"/>
      <c r="CL50" s="37"/>
    </row>
    <row r="51" spans="1:90" ht="11.25" thickBot="1">
      <c r="A51" s="45" t="s">
        <v>410</v>
      </c>
      <c r="B51" s="71" t="s">
        <v>89</v>
      </c>
      <c r="C51" s="48"/>
      <c r="D51" s="49"/>
      <c r="E51" s="49">
        <v>4</v>
      </c>
      <c r="F51" s="49"/>
      <c r="G51" s="9">
        <v>98</v>
      </c>
      <c r="H51" s="23">
        <v>30</v>
      </c>
      <c r="I51" s="50"/>
      <c r="J51" s="50">
        <v>68</v>
      </c>
      <c r="K51" s="50">
        <v>44</v>
      </c>
      <c r="L51" s="50"/>
      <c r="M51" s="50"/>
      <c r="N51" s="50"/>
      <c r="O51" s="51"/>
      <c r="P51" s="52"/>
      <c r="Q51" s="18"/>
      <c r="R51" s="18"/>
      <c r="S51" s="50"/>
      <c r="T51" s="18"/>
      <c r="U51" s="18"/>
      <c r="V51" s="18"/>
      <c r="W51" s="18"/>
      <c r="X51" s="53"/>
      <c r="Y51" s="52"/>
      <c r="Z51" s="18"/>
      <c r="AA51" s="18"/>
      <c r="AB51" s="50"/>
      <c r="AC51" s="18"/>
      <c r="AD51" s="18"/>
      <c r="AE51" s="18"/>
      <c r="AF51" s="18"/>
      <c r="AG51" s="53"/>
      <c r="AH51" s="52"/>
      <c r="AI51" s="18"/>
      <c r="AJ51" s="18"/>
      <c r="AK51" s="50"/>
      <c r="AL51" s="18"/>
      <c r="AM51" s="18"/>
      <c r="AN51" s="18"/>
      <c r="AO51" s="18"/>
      <c r="AP51" s="53"/>
      <c r="AQ51" s="42">
        <f t="shared" ref="AQ51:AV51" si="22">G51</f>
        <v>98</v>
      </c>
      <c r="AR51" s="25">
        <f t="shared" si="22"/>
        <v>30</v>
      </c>
      <c r="AS51" s="25">
        <f t="shared" si="22"/>
        <v>0</v>
      </c>
      <c r="AT51" s="25">
        <f t="shared" si="22"/>
        <v>68</v>
      </c>
      <c r="AU51" s="25">
        <f t="shared" si="22"/>
        <v>44</v>
      </c>
      <c r="AV51" s="56">
        <f t="shared" si="22"/>
        <v>0</v>
      </c>
      <c r="AW51" s="18"/>
      <c r="AX51" s="18"/>
      <c r="AY51" s="53"/>
      <c r="AZ51" s="52"/>
      <c r="BA51" s="18"/>
      <c r="BB51" s="18"/>
      <c r="BC51" s="50"/>
      <c r="BD51" s="18"/>
      <c r="BE51" s="18"/>
      <c r="BF51" s="18"/>
      <c r="BG51" s="18"/>
      <c r="BH51" s="53"/>
      <c r="BI51" s="52"/>
      <c r="BJ51" s="18"/>
      <c r="BK51" s="18"/>
      <c r="BL51" s="50"/>
      <c r="BM51" s="18"/>
      <c r="BN51" s="18"/>
      <c r="BO51" s="18"/>
      <c r="BP51" s="18"/>
      <c r="BQ51" s="53"/>
      <c r="BR51" s="52"/>
      <c r="BS51" s="18"/>
      <c r="BT51" s="18"/>
      <c r="BU51" s="50"/>
      <c r="BV51" s="18"/>
      <c r="BW51" s="18"/>
      <c r="BX51" s="18"/>
      <c r="BY51" s="18"/>
      <c r="BZ51" s="53"/>
      <c r="CA51" s="52"/>
      <c r="CB51" s="18"/>
      <c r="CC51" s="18"/>
      <c r="CD51" s="50"/>
      <c r="CE51" s="18"/>
      <c r="CF51" s="18"/>
      <c r="CG51" s="18"/>
      <c r="CH51" s="18"/>
      <c r="CI51" s="53"/>
      <c r="CJ51" s="135"/>
      <c r="CK51" s="52">
        <v>68</v>
      </c>
      <c r="CL51" s="37">
        <f>J51-CK51</f>
        <v>0</v>
      </c>
    </row>
    <row r="52" spans="1:90" s="10" customFormat="1" ht="22.5" customHeight="1" thickBot="1">
      <c r="A52" s="125" t="s">
        <v>322</v>
      </c>
      <c r="B52" s="126" t="s">
        <v>90</v>
      </c>
      <c r="C52" s="99">
        <f>C53+C58+C63+C70+C75</f>
        <v>6</v>
      </c>
      <c r="D52" s="99"/>
      <c r="E52" s="99">
        <f>E53+E58+E63+E70+E75</f>
        <v>12</v>
      </c>
      <c r="F52" s="99">
        <f>F53+F58+F63+F70+F75</f>
        <v>1</v>
      </c>
      <c r="G52" s="99">
        <f>G53+G58+G63+G70+G75</f>
        <v>1542</v>
      </c>
      <c r="H52" s="99">
        <f t="shared" ref="H52:N52" si="23">H53+H58+H63+H70+H75</f>
        <v>510</v>
      </c>
      <c r="I52" s="99"/>
      <c r="J52" s="99">
        <f t="shared" si="23"/>
        <v>1032</v>
      </c>
      <c r="K52" s="99">
        <f t="shared" si="23"/>
        <v>294</v>
      </c>
      <c r="L52" s="99">
        <f t="shared" si="23"/>
        <v>110</v>
      </c>
      <c r="M52" s="99"/>
      <c r="N52" s="99">
        <f t="shared" si="23"/>
        <v>30</v>
      </c>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f>AQ53+AQ58+AQ63+AQ70+AQ75</f>
        <v>204</v>
      </c>
      <c r="AR52" s="99">
        <f>AR53+AR58+AR63+AR70+AR75</f>
        <v>68</v>
      </c>
      <c r="AS52" s="99"/>
      <c r="AT52" s="99">
        <f>AT53+AT58+AT63+AT70+AT75</f>
        <v>136</v>
      </c>
      <c r="AU52" s="99">
        <f>AU53+AU58+AU63+AU70+AU75</f>
        <v>54</v>
      </c>
      <c r="AV52" s="99">
        <f>AV53+AV58+AV63+AV70+AV75</f>
        <v>14</v>
      </c>
      <c r="AW52" s="99"/>
      <c r="AX52" s="99"/>
      <c r="AY52" s="99"/>
      <c r="AZ52" s="99">
        <f>AZ53+AZ58+AZ63+AZ70+AZ75</f>
        <v>322</v>
      </c>
      <c r="BA52" s="99">
        <f>BA53+BA58+BA63+BA70+BA75</f>
        <v>106</v>
      </c>
      <c r="BB52" s="99"/>
      <c r="BC52" s="99">
        <f>BC53+BC58+BC63+BC70+BC75</f>
        <v>216</v>
      </c>
      <c r="BD52" s="99">
        <f>BD53+BD58+BD63+BD70+BD75</f>
        <v>64</v>
      </c>
      <c r="BE52" s="99">
        <f>BE53+BE58+BE63+BE70+BE75</f>
        <v>24</v>
      </c>
      <c r="BF52" s="99"/>
      <c r="BG52" s="99"/>
      <c r="BH52" s="99"/>
      <c r="BI52" s="99">
        <f>BI53+BI58+BI63+BI70+BI75</f>
        <v>646</v>
      </c>
      <c r="BJ52" s="99">
        <f>BJ53+BJ58+BJ63+BJ70+BJ75</f>
        <v>214</v>
      </c>
      <c r="BK52" s="99"/>
      <c r="BL52" s="99">
        <f>BL53+BL58+BL63+BL70+BL75</f>
        <v>432</v>
      </c>
      <c r="BM52" s="99">
        <f>BM53+BM58+BM63+BM70+BM75</f>
        <v>156</v>
      </c>
      <c r="BN52" s="99">
        <f>BN53+BN58+BN63+BN70+BN75</f>
        <v>60</v>
      </c>
      <c r="BO52" s="99"/>
      <c r="BP52" s="99"/>
      <c r="BQ52" s="99"/>
      <c r="BR52" s="99">
        <f>BR53+BR58+BR63+BR70+BR75</f>
        <v>262</v>
      </c>
      <c r="BS52" s="99">
        <f>BS53+BS58+BS63+BS70+BS75</f>
        <v>86</v>
      </c>
      <c r="BT52" s="99"/>
      <c r="BU52" s="99">
        <f>BU53+BU58+BU63+BU70+BU75</f>
        <v>176</v>
      </c>
      <c r="BV52" s="99">
        <f>BV53+BV58+BV63+BV70+BV75</f>
        <v>64</v>
      </c>
      <c r="BW52" s="99">
        <f>BW53+BW58+BW63+BW70+BW75</f>
        <v>12</v>
      </c>
      <c r="BX52" s="99"/>
      <c r="BY52" s="99">
        <f>BY53+BY58+BY63+BY70+BY75</f>
        <v>30</v>
      </c>
      <c r="BZ52" s="99"/>
      <c r="CA52" s="99">
        <f>CA53+CA58+CA63+CA70+CA75</f>
        <v>108</v>
      </c>
      <c r="CB52" s="99">
        <f>CB53+CB58+CB63+CB70+CB75</f>
        <v>36</v>
      </c>
      <c r="CC52" s="99"/>
      <c r="CD52" s="99">
        <f>CD53+CD58+CD63+CD70+CD75</f>
        <v>72</v>
      </c>
      <c r="CE52" s="99">
        <f>CE53+CE58+CE63+CE70+CE75</f>
        <v>36</v>
      </c>
      <c r="CF52" s="99"/>
      <c r="CG52" s="99"/>
      <c r="CH52" s="99"/>
      <c r="CI52" s="99"/>
      <c r="CJ52" s="135"/>
      <c r="CK52" s="30">
        <v>840</v>
      </c>
      <c r="CL52" s="98">
        <f>J52-CK52</f>
        <v>192</v>
      </c>
    </row>
    <row r="53" spans="1:90" ht="32.25" thickBot="1">
      <c r="A53" s="127" t="s">
        <v>91</v>
      </c>
      <c r="B53" s="169" t="s">
        <v>423</v>
      </c>
      <c r="C53" s="99">
        <v>1</v>
      </c>
      <c r="D53" s="99"/>
      <c r="E53" s="99">
        <v>2</v>
      </c>
      <c r="F53" s="99"/>
      <c r="G53" s="100">
        <f>G54</f>
        <v>204</v>
      </c>
      <c r="H53" s="100">
        <f>H54</f>
        <v>68</v>
      </c>
      <c r="I53" s="101"/>
      <c r="J53" s="101">
        <f>J54</f>
        <v>136</v>
      </c>
      <c r="K53" s="101">
        <f>K54</f>
        <v>54</v>
      </c>
      <c r="L53" s="101">
        <f>L54</f>
        <v>14</v>
      </c>
      <c r="M53" s="101"/>
      <c r="N53" s="101"/>
      <c r="O53" s="101"/>
      <c r="P53" s="101"/>
      <c r="Q53" s="100"/>
      <c r="R53" s="100"/>
      <c r="S53" s="101"/>
      <c r="T53" s="100"/>
      <c r="U53" s="100"/>
      <c r="V53" s="100"/>
      <c r="W53" s="100"/>
      <c r="X53" s="100"/>
      <c r="Y53" s="101"/>
      <c r="Z53" s="100"/>
      <c r="AA53" s="100"/>
      <c r="AB53" s="101"/>
      <c r="AC53" s="100"/>
      <c r="AD53" s="100"/>
      <c r="AE53" s="100"/>
      <c r="AF53" s="100"/>
      <c r="AG53" s="100"/>
      <c r="AH53" s="79"/>
      <c r="AI53" s="78"/>
      <c r="AJ53" s="78"/>
      <c r="AK53" s="79"/>
      <c r="AL53" s="78"/>
      <c r="AM53" s="78"/>
      <c r="AN53" s="78"/>
      <c r="AO53" s="78"/>
      <c r="AP53" s="78"/>
      <c r="AQ53" s="101">
        <f>SUM(AQ54:AQ54)</f>
        <v>204</v>
      </c>
      <c r="AR53" s="101">
        <f>SUM(AR54:AR54)</f>
        <v>68</v>
      </c>
      <c r="AS53" s="101"/>
      <c r="AT53" s="101">
        <f>SUM(AT54:AT54)</f>
        <v>136</v>
      </c>
      <c r="AU53" s="101">
        <f>SUM(AU54:AU54)</f>
        <v>54</v>
      </c>
      <c r="AV53" s="100">
        <f>AV54</f>
        <v>14</v>
      </c>
      <c r="AW53" s="100"/>
      <c r="AX53" s="100"/>
      <c r="AY53" s="100"/>
      <c r="AZ53" s="101"/>
      <c r="BA53" s="101"/>
      <c r="BB53" s="101"/>
      <c r="BC53" s="101"/>
      <c r="BD53" s="101"/>
      <c r="BE53" s="103"/>
      <c r="BF53" s="100"/>
      <c r="BG53" s="78"/>
      <c r="BH53" s="78"/>
      <c r="BI53" s="79"/>
      <c r="BJ53" s="78"/>
      <c r="BK53" s="78"/>
      <c r="BL53" s="79"/>
      <c r="BM53" s="78"/>
      <c r="BN53" s="78"/>
      <c r="BO53" s="78"/>
      <c r="BP53" s="78"/>
      <c r="BQ53" s="78"/>
      <c r="BR53" s="79"/>
      <c r="BS53" s="78"/>
      <c r="BT53" s="78"/>
      <c r="BU53" s="79"/>
      <c r="BV53" s="78"/>
      <c r="BW53" s="78"/>
      <c r="BX53" s="78"/>
      <c r="BY53" s="78"/>
      <c r="BZ53" s="78"/>
      <c r="CA53" s="79"/>
      <c r="CB53" s="78"/>
      <c r="CC53" s="78"/>
      <c r="CD53" s="79"/>
      <c r="CE53" s="78"/>
      <c r="CF53" s="78"/>
      <c r="CG53" s="78"/>
      <c r="CH53" s="78"/>
      <c r="CI53" s="78"/>
      <c r="CJ53" s="135"/>
      <c r="CK53" s="30"/>
      <c r="CL53" s="98"/>
    </row>
    <row r="54" spans="1:90" ht="21">
      <c r="A54" s="45" t="s">
        <v>92</v>
      </c>
      <c r="B54" s="71" t="s">
        <v>424</v>
      </c>
      <c r="C54" s="74"/>
      <c r="D54" s="75"/>
      <c r="E54" s="75">
        <v>4</v>
      </c>
      <c r="F54" s="75"/>
      <c r="G54" s="76">
        <f>H54+J54</f>
        <v>204</v>
      </c>
      <c r="H54" s="69">
        <v>68</v>
      </c>
      <c r="I54" s="69"/>
      <c r="J54" s="69">
        <v>136</v>
      </c>
      <c r="K54" s="69">
        <v>54</v>
      </c>
      <c r="L54" s="69">
        <v>14</v>
      </c>
      <c r="M54" s="69"/>
      <c r="N54" s="69"/>
      <c r="O54" s="77"/>
      <c r="P54" s="55"/>
      <c r="Q54" s="76"/>
      <c r="R54" s="76"/>
      <c r="S54" s="69"/>
      <c r="T54" s="76"/>
      <c r="U54" s="76"/>
      <c r="V54" s="76"/>
      <c r="W54" s="76"/>
      <c r="X54" s="80"/>
      <c r="Y54" s="55"/>
      <c r="Z54" s="76"/>
      <c r="AA54" s="76"/>
      <c r="AB54" s="69"/>
      <c r="AC54" s="76"/>
      <c r="AD54" s="76"/>
      <c r="AE54" s="76"/>
      <c r="AF54" s="76"/>
      <c r="AG54" s="80"/>
      <c r="AH54" s="55"/>
      <c r="AI54" s="76"/>
      <c r="AJ54" s="76"/>
      <c r="AK54" s="69"/>
      <c r="AL54" s="76"/>
      <c r="AM54" s="76"/>
      <c r="AN54" s="76"/>
      <c r="AO54" s="76"/>
      <c r="AP54" s="80"/>
      <c r="AQ54" s="55">
        <f>AR54+AT54</f>
        <v>204</v>
      </c>
      <c r="AR54" s="76">
        <f>H54</f>
        <v>68</v>
      </c>
      <c r="AS54" s="76"/>
      <c r="AT54" s="69">
        <f>J54</f>
        <v>136</v>
      </c>
      <c r="AU54" s="76">
        <f>K54</f>
        <v>54</v>
      </c>
      <c r="AV54" s="76">
        <f>L54</f>
        <v>14</v>
      </c>
      <c r="AW54" s="76"/>
      <c r="AX54" s="76"/>
      <c r="AY54" s="80"/>
      <c r="AZ54" s="55"/>
      <c r="BA54" s="76"/>
      <c r="BB54" s="76"/>
      <c r="BC54" s="69"/>
      <c r="BD54" s="81"/>
      <c r="BE54" s="81"/>
      <c r="BF54" s="76"/>
      <c r="BG54" s="76"/>
      <c r="BH54" s="80"/>
      <c r="BI54" s="55"/>
      <c r="BJ54" s="76"/>
      <c r="BK54" s="76"/>
      <c r="BL54" s="69"/>
      <c r="BM54" s="76"/>
      <c r="BN54" s="76"/>
      <c r="BO54" s="76"/>
      <c r="BP54" s="76"/>
      <c r="BQ54" s="80"/>
      <c r="BR54" s="55"/>
      <c r="BS54" s="76"/>
      <c r="BT54" s="76"/>
      <c r="BU54" s="69"/>
      <c r="BV54" s="76"/>
      <c r="BW54" s="76"/>
      <c r="BX54" s="76"/>
      <c r="BY54" s="76"/>
      <c r="BZ54" s="80"/>
      <c r="CA54" s="55"/>
      <c r="CB54" s="76"/>
      <c r="CC54" s="76"/>
      <c r="CD54" s="69"/>
      <c r="CE54" s="76"/>
      <c r="CF54" s="76"/>
      <c r="CG54" s="76"/>
      <c r="CH54" s="76"/>
      <c r="CI54" s="80"/>
      <c r="CJ54" s="135"/>
      <c r="CK54" s="55"/>
      <c r="CL54" s="124"/>
    </row>
    <row r="55" spans="1:90" ht="21">
      <c r="A55" s="45" t="s">
        <v>56</v>
      </c>
      <c r="B55" s="108" t="s">
        <v>55</v>
      </c>
      <c r="C55" s="94"/>
      <c r="D55" s="73"/>
      <c r="E55" s="73">
        <v>4</v>
      </c>
      <c r="F55" s="73"/>
      <c r="G55" s="23"/>
      <c r="H55" s="23"/>
      <c r="I55" s="23"/>
      <c r="J55" s="23">
        <v>216</v>
      </c>
      <c r="K55" s="290" t="s">
        <v>346</v>
      </c>
      <c r="L55" s="291"/>
      <c r="M55" s="23"/>
      <c r="N55" s="23"/>
      <c r="O55" s="35"/>
      <c r="P55" s="84"/>
      <c r="Q55" s="23"/>
      <c r="R55" s="23"/>
      <c r="S55" s="23"/>
      <c r="T55" s="23"/>
      <c r="U55" s="23"/>
      <c r="V55" s="23"/>
      <c r="W55" s="23"/>
      <c r="X55" s="35"/>
      <c r="Y55" s="84"/>
      <c r="Z55" s="23"/>
      <c r="AA55" s="23"/>
      <c r="AB55" s="23"/>
      <c r="AC55" s="23"/>
      <c r="AD55" s="23"/>
      <c r="AE55" s="23"/>
      <c r="AF55" s="23"/>
      <c r="AG55" s="35"/>
      <c r="AH55" s="84"/>
      <c r="AI55" s="23"/>
      <c r="AJ55" s="23"/>
      <c r="AK55" s="23"/>
      <c r="AL55" s="23"/>
      <c r="AM55" s="23"/>
      <c r="AN55" s="23"/>
      <c r="AO55" s="23"/>
      <c r="AP55" s="35"/>
      <c r="AQ55" s="84"/>
      <c r="AR55" s="23"/>
      <c r="AS55" s="23"/>
      <c r="AT55" s="23">
        <v>216</v>
      </c>
      <c r="AU55" s="290" t="s">
        <v>346</v>
      </c>
      <c r="AV55" s="291"/>
      <c r="AW55" s="23"/>
      <c r="AX55" s="23"/>
      <c r="AY55" s="35"/>
      <c r="AZ55" s="84"/>
      <c r="BA55" s="23"/>
      <c r="BB55" s="23"/>
      <c r="BC55" s="23"/>
      <c r="BD55" s="290"/>
      <c r="BE55" s="291"/>
      <c r="BF55" s="23"/>
      <c r="BG55" s="23"/>
      <c r="BH55" s="35"/>
      <c r="BI55" s="84"/>
      <c r="BJ55" s="23"/>
      <c r="BK55" s="23"/>
      <c r="BL55" s="23"/>
      <c r="BM55" s="23"/>
      <c r="BN55" s="23"/>
      <c r="BO55" s="23"/>
      <c r="BP55" s="23"/>
      <c r="BQ55" s="35"/>
      <c r="BR55" s="84"/>
      <c r="BS55" s="23"/>
      <c r="BT55" s="23"/>
      <c r="BU55" s="23"/>
      <c r="BV55" s="23"/>
      <c r="BW55" s="23"/>
      <c r="BX55" s="23"/>
      <c r="BY55" s="23"/>
      <c r="BZ55" s="35"/>
      <c r="CA55" s="84"/>
      <c r="CB55" s="23"/>
      <c r="CC55" s="23"/>
      <c r="CD55" s="23"/>
      <c r="CE55" s="23"/>
      <c r="CF55" s="23"/>
      <c r="CG55" s="23"/>
      <c r="CH55" s="23"/>
      <c r="CI55" s="35"/>
      <c r="CJ55" s="137"/>
      <c r="CK55" s="36"/>
      <c r="CL55" s="35"/>
    </row>
    <row r="56" spans="1:90" ht="16.5" customHeight="1">
      <c r="A56" s="47" t="s">
        <v>328</v>
      </c>
      <c r="B56" s="97" t="s">
        <v>425</v>
      </c>
      <c r="C56" s="93">
        <v>4</v>
      </c>
      <c r="D56" s="82"/>
      <c r="E56" s="82"/>
      <c r="F56" s="82"/>
      <c r="G56" s="83"/>
      <c r="H56" s="31"/>
      <c r="I56" s="31"/>
      <c r="J56" s="31"/>
      <c r="K56" s="31"/>
      <c r="L56" s="31"/>
      <c r="M56" s="31"/>
      <c r="N56" s="31"/>
      <c r="O56" s="51"/>
      <c r="P56" s="56"/>
      <c r="Q56" s="83"/>
      <c r="R56" s="83"/>
      <c r="S56" s="31"/>
      <c r="T56" s="83"/>
      <c r="U56" s="83"/>
      <c r="V56" s="83"/>
      <c r="W56" s="83"/>
      <c r="X56" s="53"/>
      <c r="Y56" s="87"/>
      <c r="Z56" s="83"/>
      <c r="AA56" s="83"/>
      <c r="AB56" s="31"/>
      <c r="AC56" s="83"/>
      <c r="AD56" s="83"/>
      <c r="AE56" s="83"/>
      <c r="AF56" s="83"/>
      <c r="AG56" s="92"/>
      <c r="AH56" s="95"/>
      <c r="AI56" s="83"/>
      <c r="AJ56" s="83"/>
      <c r="AK56" s="31"/>
      <c r="AL56" s="83"/>
      <c r="AM56" s="83"/>
      <c r="AN56" s="83"/>
      <c r="AO56" s="83"/>
      <c r="AP56" s="92"/>
      <c r="AQ56" s="95"/>
      <c r="AR56" s="83"/>
      <c r="AS56" s="83"/>
      <c r="AT56" s="31"/>
      <c r="AU56" s="83"/>
      <c r="AV56" s="83"/>
      <c r="AW56" s="83"/>
      <c r="AX56" s="83"/>
      <c r="AY56" s="92"/>
      <c r="AZ56" s="95"/>
      <c r="BA56" s="83"/>
      <c r="BB56" s="83"/>
      <c r="BC56" s="31"/>
      <c r="BD56" s="83"/>
      <c r="BE56" s="88"/>
      <c r="BF56" s="83"/>
      <c r="BG56" s="83"/>
      <c r="BH56" s="92"/>
      <c r="BI56" s="95"/>
      <c r="BJ56" s="83"/>
      <c r="BK56" s="83"/>
      <c r="BL56" s="31"/>
      <c r="BM56" s="83"/>
      <c r="BN56" s="83"/>
      <c r="BO56" s="83"/>
      <c r="BP56" s="83"/>
      <c r="BQ56" s="92"/>
      <c r="BR56" s="95"/>
      <c r="BS56" s="83"/>
      <c r="BT56" s="83"/>
      <c r="BU56" s="31"/>
      <c r="BV56" s="83"/>
      <c r="BW56" s="83"/>
      <c r="BX56" s="83"/>
      <c r="BY56" s="83"/>
      <c r="BZ56" s="92"/>
      <c r="CA56" s="95"/>
      <c r="CB56" s="83"/>
      <c r="CC56" s="83"/>
      <c r="CD56" s="31"/>
      <c r="CE56" s="83"/>
      <c r="CF56" s="83"/>
      <c r="CG56" s="83"/>
      <c r="CH56" s="83"/>
      <c r="CI56" s="92"/>
      <c r="CJ56" s="135"/>
      <c r="CK56" s="95"/>
      <c r="CL56" s="92"/>
    </row>
    <row r="57" spans="1:90" ht="16.5" customHeight="1" thickBot="1">
      <c r="A57" s="47"/>
      <c r="B57" s="107" t="s">
        <v>341</v>
      </c>
      <c r="C57" s="104"/>
      <c r="D57" s="49"/>
      <c r="E57" s="49"/>
      <c r="F57" s="49"/>
      <c r="G57" s="18"/>
      <c r="H57" s="50"/>
      <c r="I57" s="50"/>
      <c r="J57" s="102">
        <f>J53+J55</f>
        <v>352</v>
      </c>
      <c r="K57" s="50"/>
      <c r="L57" s="50"/>
      <c r="M57" s="50"/>
      <c r="N57" s="50"/>
      <c r="O57" s="66"/>
      <c r="P57" s="56"/>
      <c r="Q57" s="18"/>
      <c r="R57" s="18"/>
      <c r="S57" s="50"/>
      <c r="T57" s="18"/>
      <c r="U57" s="18"/>
      <c r="V57" s="18"/>
      <c r="W57" s="18"/>
      <c r="X57" s="67"/>
      <c r="Y57" s="56"/>
      <c r="Z57" s="18"/>
      <c r="AA57" s="18"/>
      <c r="AB57" s="50"/>
      <c r="AC57" s="18"/>
      <c r="AD57" s="18"/>
      <c r="AE57" s="18"/>
      <c r="AF57" s="18"/>
      <c r="AG57" s="67"/>
      <c r="AH57" s="56"/>
      <c r="AI57" s="18"/>
      <c r="AJ57" s="18"/>
      <c r="AK57" s="50"/>
      <c r="AL57" s="18"/>
      <c r="AM57" s="18"/>
      <c r="AN57" s="18"/>
      <c r="AO57" s="18"/>
      <c r="AP57" s="53"/>
      <c r="AQ57" s="56"/>
      <c r="AR57" s="18"/>
      <c r="AS57" s="18"/>
      <c r="AT57" s="102">
        <f>AT54+AT55</f>
        <v>352</v>
      </c>
      <c r="AU57" s="18"/>
      <c r="AV57" s="18"/>
      <c r="AW57" s="18"/>
      <c r="AX57" s="18"/>
      <c r="AY57" s="53"/>
      <c r="AZ57" s="56"/>
      <c r="BA57" s="18"/>
      <c r="BB57" s="18"/>
      <c r="BC57" s="102"/>
      <c r="BD57" s="18"/>
      <c r="BE57" s="54"/>
      <c r="BF57" s="18"/>
      <c r="BG57" s="18"/>
      <c r="BH57" s="53"/>
      <c r="BI57" s="56"/>
      <c r="BJ57" s="18"/>
      <c r="BK57" s="18"/>
      <c r="BL57" s="50"/>
      <c r="BM57" s="18"/>
      <c r="BN57" s="18"/>
      <c r="BO57" s="18"/>
      <c r="BP57" s="18"/>
      <c r="BQ57" s="53"/>
      <c r="BR57" s="56"/>
      <c r="BS57" s="18"/>
      <c r="BT57" s="18"/>
      <c r="BU57" s="50"/>
      <c r="BV57" s="18"/>
      <c r="BW57" s="18"/>
      <c r="BX57" s="18"/>
      <c r="BY57" s="18"/>
      <c r="BZ57" s="53"/>
      <c r="CA57" s="56"/>
      <c r="CB57" s="18"/>
      <c r="CC57" s="18"/>
      <c r="CD57" s="50"/>
      <c r="CE57" s="18"/>
      <c r="CF57" s="18"/>
      <c r="CG57" s="18"/>
      <c r="CH57" s="18"/>
      <c r="CI57" s="53"/>
      <c r="CJ57" s="135"/>
      <c r="CK57" s="52"/>
      <c r="CL57" s="53"/>
    </row>
    <row r="58" spans="1:90" ht="11.25" thickBot="1">
      <c r="A58" s="128" t="s">
        <v>93</v>
      </c>
      <c r="B58" s="170" t="s">
        <v>426</v>
      </c>
      <c r="C58" s="109">
        <v>1</v>
      </c>
      <c r="D58" s="110"/>
      <c r="E58" s="110">
        <v>2</v>
      </c>
      <c r="F58" s="110"/>
      <c r="G58" s="65">
        <f>G59</f>
        <v>422</v>
      </c>
      <c r="H58" s="65">
        <f>H59</f>
        <v>140</v>
      </c>
      <c r="I58" s="65"/>
      <c r="J58" s="65">
        <f>J59</f>
        <v>282</v>
      </c>
      <c r="K58" s="65">
        <f>K59</f>
        <v>100</v>
      </c>
      <c r="L58" s="61">
        <f>L59</f>
        <v>40</v>
      </c>
      <c r="M58" s="61"/>
      <c r="N58" s="61"/>
      <c r="O58" s="62"/>
      <c r="P58" s="111"/>
      <c r="Q58" s="65"/>
      <c r="R58" s="65"/>
      <c r="S58" s="61"/>
      <c r="T58" s="65"/>
      <c r="U58" s="65"/>
      <c r="V58" s="65"/>
      <c r="W58" s="65"/>
      <c r="X58" s="112"/>
      <c r="Y58" s="111"/>
      <c r="Z58" s="65"/>
      <c r="AA58" s="65"/>
      <c r="AB58" s="61"/>
      <c r="AC58" s="65"/>
      <c r="AD58" s="65"/>
      <c r="AE58" s="65"/>
      <c r="AF58" s="65"/>
      <c r="AG58" s="113"/>
      <c r="AH58" s="111"/>
      <c r="AI58" s="65"/>
      <c r="AJ58" s="32"/>
      <c r="AK58" s="26"/>
      <c r="AL58" s="32"/>
      <c r="AM58" s="32"/>
      <c r="AN58" s="32"/>
      <c r="AO58" s="32"/>
      <c r="AP58" s="98"/>
      <c r="AQ58" s="111"/>
      <c r="AR58" s="111"/>
      <c r="AS58" s="111"/>
      <c r="AT58" s="111"/>
      <c r="AU58" s="111"/>
      <c r="AV58" s="32"/>
      <c r="AW58" s="32"/>
      <c r="AX58" s="32"/>
      <c r="AY58" s="98"/>
      <c r="AZ58" s="111">
        <f>AZ59</f>
        <v>178</v>
      </c>
      <c r="BA58" s="111">
        <f>BA59</f>
        <v>58</v>
      </c>
      <c r="BB58" s="111"/>
      <c r="BC58" s="111">
        <f>BC59</f>
        <v>120</v>
      </c>
      <c r="BD58" s="111">
        <f>BD59</f>
        <v>44</v>
      </c>
      <c r="BE58" s="171">
        <f>BE59</f>
        <v>16</v>
      </c>
      <c r="BF58" s="32"/>
      <c r="BG58" s="32"/>
      <c r="BH58" s="98"/>
      <c r="BI58" s="111">
        <f>BI59</f>
        <v>244</v>
      </c>
      <c r="BJ58" s="111">
        <f>BJ59</f>
        <v>82</v>
      </c>
      <c r="BK58" s="111"/>
      <c r="BL58" s="111">
        <f>BL59</f>
        <v>162</v>
      </c>
      <c r="BM58" s="111">
        <f>BM59</f>
        <v>56</v>
      </c>
      <c r="BN58" s="171">
        <f>BN59</f>
        <v>24</v>
      </c>
      <c r="BO58" s="32"/>
      <c r="BP58" s="32"/>
      <c r="BQ58" s="98"/>
      <c r="BR58" s="111"/>
      <c r="BS58" s="111"/>
      <c r="BT58" s="111"/>
      <c r="BU58" s="111"/>
      <c r="BV58" s="111"/>
      <c r="BW58" s="32"/>
      <c r="BX58" s="32"/>
      <c r="BY58" s="32"/>
      <c r="BZ58" s="98"/>
      <c r="CA58" s="72"/>
      <c r="CB58" s="32"/>
      <c r="CC58" s="32"/>
      <c r="CD58" s="26"/>
      <c r="CE58" s="32"/>
      <c r="CF58" s="32"/>
      <c r="CG58" s="32"/>
      <c r="CH58" s="32"/>
      <c r="CI58" s="98"/>
      <c r="CJ58" s="135"/>
      <c r="CK58" s="30"/>
      <c r="CL58" s="98"/>
    </row>
    <row r="59" spans="1:90" ht="21">
      <c r="A59" s="45" t="s">
        <v>94</v>
      </c>
      <c r="B59" s="19" t="s">
        <v>427</v>
      </c>
      <c r="C59" s="105"/>
      <c r="D59" s="82"/>
      <c r="E59" s="82">
        <v>6</v>
      </c>
      <c r="F59" s="82"/>
      <c r="G59" s="83">
        <f>J59+H59</f>
        <v>422</v>
      </c>
      <c r="H59" s="31">
        <v>140</v>
      </c>
      <c r="I59" s="31"/>
      <c r="J59" s="31">
        <v>282</v>
      </c>
      <c r="K59" s="31">
        <v>100</v>
      </c>
      <c r="L59" s="31">
        <v>40</v>
      </c>
      <c r="M59" s="31"/>
      <c r="N59" s="31"/>
      <c r="O59" s="77"/>
      <c r="P59" s="85"/>
      <c r="Q59" s="83"/>
      <c r="R59" s="83"/>
      <c r="S59" s="31"/>
      <c r="T59" s="83"/>
      <c r="U59" s="83"/>
      <c r="V59" s="83"/>
      <c r="W59" s="83"/>
      <c r="X59" s="92"/>
      <c r="Y59" s="87"/>
      <c r="Z59" s="83"/>
      <c r="AA59" s="83"/>
      <c r="AB59" s="31"/>
      <c r="AC59" s="83"/>
      <c r="AD59" s="83"/>
      <c r="AE59" s="83"/>
      <c r="AF59" s="83"/>
      <c r="AG59" s="86"/>
      <c r="AH59" s="87"/>
      <c r="AI59" s="83"/>
      <c r="AJ59" s="83"/>
      <c r="AK59" s="31"/>
      <c r="AL59" s="83"/>
      <c r="AM59" s="83"/>
      <c r="AN59" s="83"/>
      <c r="AO59" s="83"/>
      <c r="AP59" s="92"/>
      <c r="AQ59" s="87"/>
      <c r="AR59" s="83"/>
      <c r="AS59" s="83"/>
      <c r="AT59" s="31"/>
      <c r="AU59" s="83"/>
      <c r="AV59" s="83"/>
      <c r="AW59" s="83"/>
      <c r="AX59" s="83"/>
      <c r="AY59" s="92"/>
      <c r="AZ59" s="87">
        <f>BA59+BC59</f>
        <v>178</v>
      </c>
      <c r="BA59" s="83">
        <v>58</v>
      </c>
      <c r="BB59" s="83"/>
      <c r="BC59" s="31">
        <v>120</v>
      </c>
      <c r="BD59" s="83">
        <v>44</v>
      </c>
      <c r="BE59" s="88">
        <v>16</v>
      </c>
      <c r="BF59" s="83"/>
      <c r="BG59" s="83"/>
      <c r="BH59" s="92"/>
      <c r="BI59" s="87">
        <f>G59-AZ59</f>
        <v>244</v>
      </c>
      <c r="BJ59" s="83">
        <f>H59-BA59</f>
        <v>82</v>
      </c>
      <c r="BK59" s="83"/>
      <c r="BL59" s="31">
        <v>162</v>
      </c>
      <c r="BM59" s="83">
        <f>K59-BD59</f>
        <v>56</v>
      </c>
      <c r="BN59" s="88">
        <f>L59-BE59</f>
        <v>24</v>
      </c>
      <c r="BO59" s="83"/>
      <c r="BP59" s="83"/>
      <c r="BQ59" s="92"/>
      <c r="BR59" s="87"/>
      <c r="BS59" s="83"/>
      <c r="BT59" s="83"/>
      <c r="BU59" s="31"/>
      <c r="BV59" s="83"/>
      <c r="BW59" s="83"/>
      <c r="BX59" s="83"/>
      <c r="BY59" s="83"/>
      <c r="BZ59" s="92"/>
      <c r="CA59" s="87"/>
      <c r="CB59" s="83"/>
      <c r="CC59" s="83"/>
      <c r="CD59" s="31"/>
      <c r="CE59" s="83"/>
      <c r="CF59" s="83"/>
      <c r="CG59" s="83"/>
      <c r="CH59" s="83"/>
      <c r="CI59" s="92"/>
      <c r="CJ59" s="121"/>
      <c r="CK59" s="55"/>
      <c r="CL59" s="92"/>
    </row>
    <row r="60" spans="1:90" ht="21">
      <c r="A60" s="45" t="s">
        <v>58</v>
      </c>
      <c r="B60" s="108" t="s">
        <v>55</v>
      </c>
      <c r="C60" s="106"/>
      <c r="D60" s="49"/>
      <c r="E60" s="49">
        <v>6</v>
      </c>
      <c r="F60" s="49"/>
      <c r="G60" s="18"/>
      <c r="H60" s="50"/>
      <c r="I60" s="50"/>
      <c r="J60" s="50">
        <v>144</v>
      </c>
      <c r="K60" s="290" t="s">
        <v>343</v>
      </c>
      <c r="L60" s="291"/>
      <c r="M60" s="50"/>
      <c r="N60" s="50"/>
      <c r="O60" s="35"/>
      <c r="P60" s="84"/>
      <c r="Q60" s="18"/>
      <c r="R60" s="18"/>
      <c r="S60" s="50"/>
      <c r="T60" s="18"/>
      <c r="U60" s="18"/>
      <c r="V60" s="18"/>
      <c r="W60" s="18"/>
      <c r="X60" s="53"/>
      <c r="Y60" s="56"/>
      <c r="Z60" s="18"/>
      <c r="AA60" s="18"/>
      <c r="AB60" s="50"/>
      <c r="AC60" s="18"/>
      <c r="AD60" s="18"/>
      <c r="AE60" s="18"/>
      <c r="AF60" s="18"/>
      <c r="AG60" s="57"/>
      <c r="AH60" s="56"/>
      <c r="AI60" s="18"/>
      <c r="AJ60" s="18"/>
      <c r="AK60" s="50"/>
      <c r="AL60" s="18"/>
      <c r="AM60" s="18"/>
      <c r="AN60" s="18"/>
      <c r="AO60" s="18"/>
      <c r="AP60" s="53"/>
      <c r="AQ60" s="56"/>
      <c r="AR60" s="18"/>
      <c r="AS60" s="18"/>
      <c r="AT60" s="50"/>
      <c r="AU60" s="18"/>
      <c r="AV60" s="18"/>
      <c r="AW60" s="18"/>
      <c r="AX60" s="18"/>
      <c r="AY60" s="53"/>
      <c r="AZ60" s="56"/>
      <c r="BA60" s="18"/>
      <c r="BB60" s="18"/>
      <c r="BC60" s="50"/>
      <c r="BD60" s="18"/>
      <c r="BE60" s="54"/>
      <c r="BF60" s="18"/>
      <c r="BG60" s="18"/>
      <c r="BH60" s="53"/>
      <c r="BI60" s="56"/>
      <c r="BJ60" s="18"/>
      <c r="BK60" s="18"/>
      <c r="BL60" s="50">
        <v>144</v>
      </c>
      <c r="BM60" s="288" t="s">
        <v>343</v>
      </c>
      <c r="BN60" s="289"/>
      <c r="BO60" s="18"/>
      <c r="BP60" s="18"/>
      <c r="BQ60" s="53"/>
      <c r="BR60" s="56"/>
      <c r="BS60" s="18"/>
      <c r="BT60" s="18"/>
      <c r="BU60" s="50"/>
      <c r="BV60" s="288"/>
      <c r="BW60" s="289"/>
      <c r="BX60" s="18"/>
      <c r="BY60" s="18"/>
      <c r="BZ60" s="53"/>
      <c r="CA60" s="56"/>
      <c r="CB60" s="18"/>
      <c r="CC60" s="18"/>
      <c r="CD60" s="50"/>
      <c r="CE60" s="18"/>
      <c r="CF60" s="18"/>
      <c r="CG60" s="18"/>
      <c r="CH60" s="18"/>
      <c r="CI60" s="53"/>
      <c r="CJ60" s="138"/>
      <c r="CK60" s="36"/>
      <c r="CL60" s="53"/>
    </row>
    <row r="61" spans="1:90" s="10" customFormat="1" ht="16.5" customHeight="1">
      <c r="A61" s="46" t="s">
        <v>330</v>
      </c>
      <c r="B61" s="114" t="s">
        <v>425</v>
      </c>
      <c r="C61" s="106">
        <v>6</v>
      </c>
      <c r="D61" s="49"/>
      <c r="E61" s="49"/>
      <c r="F61" s="49"/>
      <c r="G61" s="18"/>
      <c r="H61" s="50"/>
      <c r="I61" s="50"/>
      <c r="J61" s="50"/>
      <c r="K61" s="50"/>
      <c r="L61" s="50"/>
      <c r="M61" s="50"/>
      <c r="N61" s="50"/>
      <c r="O61" s="35"/>
      <c r="P61" s="84"/>
      <c r="Q61" s="18"/>
      <c r="R61" s="18"/>
      <c r="S61" s="50"/>
      <c r="T61" s="18"/>
      <c r="U61" s="18"/>
      <c r="V61" s="18"/>
      <c r="W61" s="18"/>
      <c r="X61" s="53"/>
      <c r="Y61" s="56"/>
      <c r="Z61" s="18"/>
      <c r="AA61" s="18"/>
      <c r="AB61" s="50"/>
      <c r="AC61" s="18"/>
      <c r="AD61" s="18"/>
      <c r="AE61" s="18"/>
      <c r="AF61" s="18"/>
      <c r="AG61" s="57"/>
      <c r="AH61" s="56"/>
      <c r="AI61" s="18"/>
      <c r="AJ61" s="18"/>
      <c r="AK61" s="50"/>
      <c r="AL61" s="18"/>
      <c r="AM61" s="18"/>
      <c r="AN61" s="18"/>
      <c r="AO61" s="18"/>
      <c r="AP61" s="53"/>
      <c r="AQ61" s="56"/>
      <c r="AR61" s="18"/>
      <c r="AS61" s="18"/>
      <c r="AT61" s="50"/>
      <c r="AU61" s="18"/>
      <c r="AV61" s="18"/>
      <c r="AW61" s="18"/>
      <c r="AX61" s="18"/>
      <c r="AY61" s="53"/>
      <c r="AZ61" s="56"/>
      <c r="BA61" s="18"/>
      <c r="BB61" s="18"/>
      <c r="BC61" s="50"/>
      <c r="BD61" s="18"/>
      <c r="BE61" s="54"/>
      <c r="BF61" s="18"/>
      <c r="BG61" s="18"/>
      <c r="BH61" s="53"/>
      <c r="BI61" s="56"/>
      <c r="BJ61" s="18"/>
      <c r="BK61" s="18"/>
      <c r="BL61" s="50"/>
      <c r="BM61" s="18"/>
      <c r="BN61" s="18"/>
      <c r="BO61" s="18"/>
      <c r="BP61" s="18"/>
      <c r="BQ61" s="53"/>
      <c r="BR61" s="56"/>
      <c r="BS61" s="18"/>
      <c r="BT61" s="18"/>
      <c r="BU61" s="50"/>
      <c r="BV61" s="18"/>
      <c r="BW61" s="18"/>
      <c r="BX61" s="18"/>
      <c r="BY61" s="18"/>
      <c r="BZ61" s="53"/>
      <c r="CA61" s="56"/>
      <c r="CB61" s="18"/>
      <c r="CC61" s="18"/>
      <c r="CD61" s="50"/>
      <c r="CE61" s="18"/>
      <c r="CF61" s="18"/>
      <c r="CG61" s="18"/>
      <c r="CH61" s="18"/>
      <c r="CI61" s="53"/>
      <c r="CJ61" s="138"/>
      <c r="CK61" s="36"/>
      <c r="CL61" s="53"/>
    </row>
    <row r="62" spans="1:90" s="10" customFormat="1" ht="16.5" customHeight="1" thickBot="1">
      <c r="A62" s="96"/>
      <c r="B62" s="107" t="s">
        <v>341</v>
      </c>
      <c r="C62" s="104"/>
      <c r="D62" s="49"/>
      <c r="E62" s="49"/>
      <c r="F62" s="49"/>
      <c r="G62" s="18"/>
      <c r="H62" s="50"/>
      <c r="I62" s="50"/>
      <c r="J62" s="102">
        <f>J58+J60</f>
        <v>426</v>
      </c>
      <c r="K62" s="50"/>
      <c r="L62" s="50"/>
      <c r="M62" s="50"/>
      <c r="N62" s="50"/>
      <c r="O62" s="51"/>
      <c r="P62" s="56"/>
      <c r="Q62" s="18"/>
      <c r="R62" s="18"/>
      <c r="S62" s="50"/>
      <c r="T62" s="18"/>
      <c r="U62" s="18"/>
      <c r="V62" s="18"/>
      <c r="W62" s="18"/>
      <c r="X62" s="53"/>
      <c r="Y62" s="56"/>
      <c r="Z62" s="18"/>
      <c r="AA62" s="18"/>
      <c r="AB62" s="50"/>
      <c r="AC62" s="18"/>
      <c r="AD62" s="18"/>
      <c r="AE62" s="18"/>
      <c r="AF62" s="18"/>
      <c r="AG62" s="57"/>
      <c r="AH62" s="56"/>
      <c r="AI62" s="18"/>
      <c r="AJ62" s="18"/>
      <c r="AK62" s="50"/>
      <c r="AL62" s="18"/>
      <c r="AM62" s="18"/>
      <c r="AN62" s="18"/>
      <c r="AO62" s="18"/>
      <c r="AP62" s="53"/>
      <c r="AQ62" s="56"/>
      <c r="AR62" s="18"/>
      <c r="AS62" s="18"/>
      <c r="AT62" s="50"/>
      <c r="AU62" s="18"/>
      <c r="AV62" s="18"/>
      <c r="AW62" s="18"/>
      <c r="AX62" s="18"/>
      <c r="AY62" s="53"/>
      <c r="AZ62" s="56"/>
      <c r="BA62" s="18"/>
      <c r="BB62" s="18"/>
      <c r="BC62" s="102">
        <f>BC58</f>
        <v>120</v>
      </c>
      <c r="BD62" s="18"/>
      <c r="BE62" s="54"/>
      <c r="BF62" s="18"/>
      <c r="BG62" s="18"/>
      <c r="BH62" s="53"/>
      <c r="BI62" s="56"/>
      <c r="BJ62" s="18"/>
      <c r="BK62" s="18"/>
      <c r="BL62" s="102">
        <f>BL58+BL60</f>
        <v>306</v>
      </c>
      <c r="BM62" s="18"/>
      <c r="BN62" s="18"/>
      <c r="BO62" s="18"/>
      <c r="BP62" s="18"/>
      <c r="BQ62" s="53"/>
      <c r="BR62" s="56"/>
      <c r="BS62" s="18"/>
      <c r="BT62" s="18"/>
      <c r="BU62" s="102"/>
      <c r="BV62" s="18"/>
      <c r="BW62" s="18"/>
      <c r="BX62" s="18"/>
      <c r="BY62" s="18"/>
      <c r="BZ62" s="53"/>
      <c r="CA62" s="56"/>
      <c r="CB62" s="18"/>
      <c r="CC62" s="18"/>
      <c r="CD62" s="50"/>
      <c r="CE62" s="18"/>
      <c r="CF62" s="18"/>
      <c r="CG62" s="18"/>
      <c r="CH62" s="18"/>
      <c r="CI62" s="53"/>
      <c r="CJ62" s="138"/>
      <c r="CK62" s="52"/>
      <c r="CL62" s="53"/>
    </row>
    <row r="63" spans="1:90" s="10" customFormat="1" ht="32.25" thickBot="1">
      <c r="A63" s="129" t="s">
        <v>95</v>
      </c>
      <c r="B63" s="172" t="s">
        <v>428</v>
      </c>
      <c r="C63" s="109">
        <v>2</v>
      </c>
      <c r="D63" s="110"/>
      <c r="E63" s="110">
        <v>4</v>
      </c>
      <c r="F63" s="110">
        <v>1</v>
      </c>
      <c r="G63" s="65">
        <f>G64+G65</f>
        <v>624</v>
      </c>
      <c r="H63" s="65">
        <f t="shared" ref="H63:N63" si="24">H64+H65</f>
        <v>206</v>
      </c>
      <c r="I63" s="65"/>
      <c r="J63" s="65">
        <f t="shared" si="24"/>
        <v>418</v>
      </c>
      <c r="K63" s="65">
        <f t="shared" si="24"/>
        <v>140</v>
      </c>
      <c r="L63" s="65">
        <f t="shared" si="24"/>
        <v>56</v>
      </c>
      <c r="M63" s="65">
        <f t="shared" si="24"/>
        <v>0</v>
      </c>
      <c r="N63" s="173">
        <f t="shared" si="24"/>
        <v>30</v>
      </c>
      <c r="O63" s="62"/>
      <c r="P63" s="72"/>
      <c r="Q63" s="32"/>
      <c r="R63" s="32"/>
      <c r="S63" s="26"/>
      <c r="T63" s="32"/>
      <c r="U63" s="32"/>
      <c r="V63" s="32"/>
      <c r="W63" s="32"/>
      <c r="X63" s="98"/>
      <c r="Y63" s="72"/>
      <c r="Z63" s="32"/>
      <c r="AA63" s="32"/>
      <c r="AB63" s="26"/>
      <c r="AC63" s="32"/>
      <c r="AD63" s="32"/>
      <c r="AE63" s="32"/>
      <c r="AF63" s="32"/>
      <c r="AG63" s="90"/>
      <c r="AH63" s="111"/>
      <c r="AI63" s="111"/>
      <c r="AJ63" s="111"/>
      <c r="AK63" s="111"/>
      <c r="AL63" s="111"/>
      <c r="AM63" s="111"/>
      <c r="AN63" s="111"/>
      <c r="AO63" s="111"/>
      <c r="AP63" s="111"/>
      <c r="AQ63" s="111"/>
      <c r="AR63" s="111"/>
      <c r="AS63" s="111"/>
      <c r="AT63" s="111"/>
      <c r="AU63" s="111"/>
      <c r="AV63" s="32"/>
      <c r="AW63" s="32"/>
      <c r="AX63" s="32"/>
      <c r="AY63" s="98"/>
      <c r="AZ63" s="111">
        <f>AZ64</f>
        <v>90</v>
      </c>
      <c r="BA63" s="65">
        <f>BA64</f>
        <v>30</v>
      </c>
      <c r="BB63" s="65"/>
      <c r="BC63" s="61">
        <f>BC64</f>
        <v>60</v>
      </c>
      <c r="BD63" s="65">
        <f>BD64</f>
        <v>20</v>
      </c>
      <c r="BE63" s="171">
        <f>BE64</f>
        <v>8</v>
      </c>
      <c r="BF63" s="32"/>
      <c r="BG63" s="32"/>
      <c r="BH63" s="98"/>
      <c r="BI63" s="111">
        <f t="shared" ref="BI63:BN63" si="25">SUM(BI64:BI65)</f>
        <v>402</v>
      </c>
      <c r="BJ63" s="111">
        <f t="shared" si="25"/>
        <v>132</v>
      </c>
      <c r="BK63" s="111">
        <f t="shared" si="25"/>
        <v>0</v>
      </c>
      <c r="BL63" s="111">
        <f t="shared" si="25"/>
        <v>270</v>
      </c>
      <c r="BM63" s="111">
        <f t="shared" si="25"/>
        <v>100</v>
      </c>
      <c r="BN63" s="111">
        <f t="shared" si="25"/>
        <v>36</v>
      </c>
      <c r="BO63" s="32"/>
      <c r="BP63" s="32"/>
      <c r="BQ63" s="98"/>
      <c r="BR63" s="111">
        <f>BR64</f>
        <v>132</v>
      </c>
      <c r="BS63" s="111">
        <f t="shared" ref="BS63:BY63" si="26">BS64</f>
        <v>44</v>
      </c>
      <c r="BT63" s="111"/>
      <c r="BU63" s="111">
        <f t="shared" si="26"/>
        <v>88</v>
      </c>
      <c r="BV63" s="111">
        <f t="shared" si="26"/>
        <v>20</v>
      </c>
      <c r="BW63" s="111">
        <f t="shared" si="26"/>
        <v>12</v>
      </c>
      <c r="BX63" s="111"/>
      <c r="BY63" s="111">
        <f t="shared" si="26"/>
        <v>30</v>
      </c>
      <c r="BZ63" s="98"/>
      <c r="CA63" s="72"/>
      <c r="CB63" s="32"/>
      <c r="CC63" s="32"/>
      <c r="CD63" s="26"/>
      <c r="CE63" s="32"/>
      <c r="CF63" s="32"/>
      <c r="CG63" s="32"/>
      <c r="CH63" s="32"/>
      <c r="CI63" s="98"/>
      <c r="CJ63" s="138"/>
      <c r="CK63" s="30"/>
      <c r="CL63" s="98"/>
    </row>
    <row r="64" spans="1:90" s="10" customFormat="1" ht="21">
      <c r="A64" s="45" t="s">
        <v>96</v>
      </c>
      <c r="B64" s="108" t="s">
        <v>429</v>
      </c>
      <c r="C64" s="105"/>
      <c r="D64" s="82"/>
      <c r="E64" s="82">
        <v>6.7</v>
      </c>
      <c r="F64" s="82">
        <v>7</v>
      </c>
      <c r="G64" s="83">
        <f>H64+J64</f>
        <v>464</v>
      </c>
      <c r="H64" s="31">
        <v>154</v>
      </c>
      <c r="I64" s="31"/>
      <c r="J64" s="31">
        <v>310</v>
      </c>
      <c r="K64" s="31">
        <v>92</v>
      </c>
      <c r="L64" s="31">
        <v>50</v>
      </c>
      <c r="M64" s="31"/>
      <c r="N64" s="69">
        <v>30</v>
      </c>
      <c r="O64" s="77"/>
      <c r="P64" s="85"/>
      <c r="Q64" s="83"/>
      <c r="R64" s="83"/>
      <c r="S64" s="31"/>
      <c r="T64" s="83"/>
      <c r="U64" s="83"/>
      <c r="V64" s="83"/>
      <c r="W64" s="83"/>
      <c r="X64" s="92"/>
      <c r="Y64" s="87"/>
      <c r="Z64" s="83"/>
      <c r="AA64" s="83"/>
      <c r="AB64" s="31"/>
      <c r="AC64" s="83"/>
      <c r="AD64" s="83"/>
      <c r="AE64" s="83"/>
      <c r="AF64" s="83"/>
      <c r="AG64" s="86"/>
      <c r="AH64" s="87"/>
      <c r="AI64" s="83"/>
      <c r="AJ64" s="83"/>
      <c r="AK64" s="31"/>
      <c r="AL64" s="83"/>
      <c r="AM64" s="83"/>
      <c r="AN64" s="83"/>
      <c r="AO64" s="83"/>
      <c r="AP64" s="92"/>
      <c r="AQ64" s="87"/>
      <c r="AR64" s="83"/>
      <c r="AS64" s="83"/>
      <c r="AT64" s="31"/>
      <c r="AU64" s="83"/>
      <c r="AV64" s="83"/>
      <c r="AW64" s="83"/>
      <c r="AX64" s="83"/>
      <c r="AY64" s="92"/>
      <c r="AZ64" s="87">
        <f>BA64+BC64</f>
        <v>90</v>
      </c>
      <c r="BA64" s="83">
        <f>BC64/2</f>
        <v>30</v>
      </c>
      <c r="BB64" s="83"/>
      <c r="BC64" s="31">
        <v>60</v>
      </c>
      <c r="BD64" s="83">
        <v>20</v>
      </c>
      <c r="BE64" s="88">
        <v>8</v>
      </c>
      <c r="BF64" s="83"/>
      <c r="BG64" s="83"/>
      <c r="BH64" s="92"/>
      <c r="BI64" s="87">
        <f>BJ64+BL64</f>
        <v>242</v>
      </c>
      <c r="BJ64" s="83">
        <v>80</v>
      </c>
      <c r="BK64" s="83"/>
      <c r="BL64" s="31">
        <v>162</v>
      </c>
      <c r="BM64" s="83">
        <v>52</v>
      </c>
      <c r="BN64" s="83">
        <v>30</v>
      </c>
      <c r="BO64" s="83"/>
      <c r="BP64" s="83"/>
      <c r="BQ64" s="92"/>
      <c r="BR64" s="87">
        <f>BS64+BU64</f>
        <v>132</v>
      </c>
      <c r="BS64" s="83">
        <f>BU64/2</f>
        <v>44</v>
      </c>
      <c r="BT64" s="83"/>
      <c r="BU64" s="31">
        <v>88</v>
      </c>
      <c r="BV64" s="83">
        <f>K64-BM64-BD64</f>
        <v>20</v>
      </c>
      <c r="BW64" s="88">
        <f>L64-BN64-BE64</f>
        <v>12</v>
      </c>
      <c r="BX64" s="83"/>
      <c r="BY64" s="83">
        <v>30</v>
      </c>
      <c r="BZ64" s="92"/>
      <c r="CA64" s="87"/>
      <c r="CB64" s="83"/>
      <c r="CC64" s="83"/>
      <c r="CD64" s="31"/>
      <c r="CE64" s="83"/>
      <c r="CF64" s="83"/>
      <c r="CG64" s="83"/>
      <c r="CH64" s="83"/>
      <c r="CI64" s="92"/>
      <c r="CJ64" s="138"/>
      <c r="CK64" s="55"/>
      <c r="CL64" s="92"/>
    </row>
    <row r="65" spans="1:91" s="10" customFormat="1" ht="21">
      <c r="A65" s="45" t="s">
        <v>97</v>
      </c>
      <c r="B65" s="108" t="s">
        <v>430</v>
      </c>
      <c r="C65" s="106">
        <v>6</v>
      </c>
      <c r="D65" s="49"/>
      <c r="E65" s="49"/>
      <c r="F65" s="49"/>
      <c r="G65" s="9">
        <f>H65+J65</f>
        <v>160</v>
      </c>
      <c r="H65" s="23">
        <v>52</v>
      </c>
      <c r="I65" s="50"/>
      <c r="J65" s="50">
        <v>108</v>
      </c>
      <c r="K65" s="50">
        <v>48</v>
      </c>
      <c r="L65" s="50">
        <v>6</v>
      </c>
      <c r="M65" s="50"/>
      <c r="N65" s="23"/>
      <c r="O65" s="35"/>
      <c r="P65" s="84"/>
      <c r="Q65" s="18"/>
      <c r="R65" s="18"/>
      <c r="S65" s="50"/>
      <c r="T65" s="18"/>
      <c r="U65" s="18"/>
      <c r="V65" s="18"/>
      <c r="W65" s="18"/>
      <c r="X65" s="53"/>
      <c r="Y65" s="56"/>
      <c r="Z65" s="18"/>
      <c r="AA65" s="18"/>
      <c r="AB65" s="50"/>
      <c r="AC65" s="18"/>
      <c r="AD65" s="18"/>
      <c r="AE65" s="18"/>
      <c r="AF65" s="18"/>
      <c r="AG65" s="57"/>
      <c r="AH65" s="23"/>
      <c r="AI65" s="18"/>
      <c r="AJ65" s="18"/>
      <c r="AK65" s="50"/>
      <c r="AL65" s="18"/>
      <c r="AM65" s="18"/>
      <c r="AN65" s="18"/>
      <c r="AO65" s="18"/>
      <c r="AP65" s="53"/>
      <c r="AQ65" s="36"/>
      <c r="AR65" s="9"/>
      <c r="AS65" s="18"/>
      <c r="AT65" s="50"/>
      <c r="AU65" s="18"/>
      <c r="AV65" s="18"/>
      <c r="AW65" s="18"/>
      <c r="AX65" s="18"/>
      <c r="AY65" s="53"/>
      <c r="AZ65" s="56"/>
      <c r="BA65" s="18"/>
      <c r="BB65" s="18"/>
      <c r="BC65" s="50"/>
      <c r="BD65" s="18"/>
      <c r="BE65" s="54"/>
      <c r="BF65" s="18"/>
      <c r="BG65" s="18"/>
      <c r="BH65" s="53"/>
      <c r="BI65" s="56">
        <f>G65</f>
        <v>160</v>
      </c>
      <c r="BJ65" s="18">
        <f>H65</f>
        <v>52</v>
      </c>
      <c r="BK65" s="18"/>
      <c r="BL65" s="50">
        <f>J65</f>
        <v>108</v>
      </c>
      <c r="BM65" s="18">
        <f>K65</f>
        <v>48</v>
      </c>
      <c r="BN65" s="18">
        <f>L65</f>
        <v>6</v>
      </c>
      <c r="BO65" s="18"/>
      <c r="BP65" s="18"/>
      <c r="BQ65" s="53"/>
      <c r="BR65" s="56"/>
      <c r="BS65" s="18"/>
      <c r="BT65" s="18"/>
      <c r="BU65" s="50"/>
      <c r="BV65" s="18"/>
      <c r="BW65" s="18"/>
      <c r="BX65" s="18"/>
      <c r="BY65" s="18"/>
      <c r="BZ65" s="53"/>
      <c r="CA65" s="56"/>
      <c r="CB65" s="18"/>
      <c r="CC65" s="18"/>
      <c r="CD65" s="50"/>
      <c r="CE65" s="18"/>
      <c r="CF65" s="18"/>
      <c r="CG65" s="18"/>
      <c r="CH65" s="18"/>
      <c r="CI65" s="53"/>
      <c r="CJ65" s="138"/>
      <c r="CK65" s="36"/>
      <c r="CL65" s="53"/>
    </row>
    <row r="66" spans="1:91" s="10" customFormat="1" ht="16.5" customHeight="1">
      <c r="A66" s="45" t="s">
        <v>331</v>
      </c>
      <c r="B66" s="108" t="s">
        <v>52</v>
      </c>
      <c r="C66" s="106"/>
      <c r="D66" s="49"/>
      <c r="E66" s="49">
        <v>6</v>
      </c>
      <c r="F66" s="49"/>
      <c r="G66" s="18"/>
      <c r="H66" s="50"/>
      <c r="I66" s="50"/>
      <c r="J66" s="50">
        <v>72</v>
      </c>
      <c r="K66" s="290" t="s">
        <v>342</v>
      </c>
      <c r="L66" s="291"/>
      <c r="M66" s="50"/>
      <c r="N66" s="23"/>
      <c r="O66" s="35"/>
      <c r="P66" s="84"/>
      <c r="Q66" s="18"/>
      <c r="R66" s="18"/>
      <c r="S66" s="50"/>
      <c r="T66" s="18"/>
      <c r="U66" s="18"/>
      <c r="V66" s="18"/>
      <c r="W66" s="18"/>
      <c r="X66" s="53"/>
      <c r="Y66" s="56"/>
      <c r="Z66" s="18"/>
      <c r="AA66" s="18"/>
      <c r="AB66" s="50"/>
      <c r="AC66" s="18"/>
      <c r="AD66" s="18"/>
      <c r="AE66" s="18"/>
      <c r="AF66" s="18"/>
      <c r="AG66" s="57"/>
      <c r="AH66" s="56"/>
      <c r="AI66" s="18"/>
      <c r="AJ66" s="18"/>
      <c r="AK66" s="50"/>
      <c r="AL66" s="288"/>
      <c r="AM66" s="289"/>
      <c r="AN66" s="18"/>
      <c r="AO66" s="18"/>
      <c r="AP66" s="53"/>
      <c r="AQ66" s="56"/>
      <c r="AR66" s="18"/>
      <c r="AS66" s="18"/>
      <c r="AT66" s="50"/>
      <c r="AU66" s="18"/>
      <c r="AV66" s="18"/>
      <c r="AW66" s="18"/>
      <c r="AX66" s="18"/>
      <c r="AY66" s="53"/>
      <c r="AZ66" s="56"/>
      <c r="BA66" s="18"/>
      <c r="BB66" s="18"/>
      <c r="BC66" s="50"/>
      <c r="BD66" s="18"/>
      <c r="BE66" s="54"/>
      <c r="BF66" s="18"/>
      <c r="BG66" s="18"/>
      <c r="BH66" s="53"/>
      <c r="BI66" s="56"/>
      <c r="BJ66" s="18"/>
      <c r="BK66" s="18"/>
      <c r="BL66" s="50">
        <v>72</v>
      </c>
      <c r="BM66" s="288" t="s">
        <v>342</v>
      </c>
      <c r="BN66" s="289"/>
      <c r="BO66" s="18"/>
      <c r="BP66" s="18"/>
      <c r="BQ66" s="53"/>
      <c r="BR66" s="56"/>
      <c r="BS66" s="18"/>
      <c r="BT66" s="18"/>
      <c r="BU66" s="50"/>
      <c r="BV66" s="18"/>
      <c r="BW66" s="18"/>
      <c r="BX66" s="18"/>
      <c r="BY66" s="18"/>
      <c r="BZ66" s="53"/>
      <c r="CA66" s="56"/>
      <c r="CB66" s="18"/>
      <c r="CC66" s="18"/>
      <c r="CD66" s="50"/>
      <c r="CE66" s="18"/>
      <c r="CF66" s="18"/>
      <c r="CG66" s="18"/>
      <c r="CH66" s="18"/>
      <c r="CI66" s="53"/>
      <c r="CJ66" s="138"/>
      <c r="CK66" s="36"/>
      <c r="CL66" s="53"/>
    </row>
    <row r="67" spans="1:91" s="10" customFormat="1" ht="21">
      <c r="A67" s="45" t="s">
        <v>59</v>
      </c>
      <c r="B67" s="108" t="s">
        <v>55</v>
      </c>
      <c r="C67" s="106"/>
      <c r="D67" s="49"/>
      <c r="E67" s="49">
        <v>7</v>
      </c>
      <c r="F67" s="49"/>
      <c r="G67" s="18"/>
      <c r="H67" s="50"/>
      <c r="I67" s="50"/>
      <c r="J67" s="50">
        <v>180</v>
      </c>
      <c r="K67" s="290" t="s">
        <v>345</v>
      </c>
      <c r="L67" s="291"/>
      <c r="M67" s="50"/>
      <c r="N67" s="23"/>
      <c r="O67" s="35"/>
      <c r="P67" s="84"/>
      <c r="Q67" s="18"/>
      <c r="R67" s="18"/>
      <c r="S67" s="50"/>
      <c r="T67" s="18"/>
      <c r="U67" s="18"/>
      <c r="V67" s="18"/>
      <c r="W67" s="18"/>
      <c r="X67" s="53"/>
      <c r="Y67" s="56"/>
      <c r="Z67" s="18"/>
      <c r="AA67" s="18"/>
      <c r="AB67" s="50"/>
      <c r="AC67" s="18"/>
      <c r="AD67" s="18"/>
      <c r="AE67" s="18"/>
      <c r="AF67" s="18"/>
      <c r="AG67" s="57"/>
      <c r="AH67" s="56"/>
      <c r="AI67" s="18"/>
      <c r="AJ67" s="18"/>
      <c r="AK67" s="50"/>
      <c r="AL67" s="18"/>
      <c r="AM67" s="18"/>
      <c r="AN67" s="18"/>
      <c r="AO67" s="18"/>
      <c r="AP67" s="53"/>
      <c r="AQ67" s="56"/>
      <c r="AR67" s="18"/>
      <c r="AS67" s="18"/>
      <c r="AT67" s="50"/>
      <c r="AU67" s="288"/>
      <c r="AV67" s="289"/>
      <c r="AW67" s="18"/>
      <c r="AX67" s="18"/>
      <c r="AY67" s="53"/>
      <c r="AZ67" s="56"/>
      <c r="BA67" s="18"/>
      <c r="BB67" s="18"/>
      <c r="BC67" s="50"/>
      <c r="BD67" s="18"/>
      <c r="BE67" s="54"/>
      <c r="BF67" s="18"/>
      <c r="BG67" s="18"/>
      <c r="BH67" s="53"/>
      <c r="BI67" s="56"/>
      <c r="BJ67" s="18"/>
      <c r="BK67" s="18"/>
      <c r="BL67" s="50"/>
      <c r="BM67" s="18"/>
      <c r="BN67" s="18"/>
      <c r="BO67" s="18"/>
      <c r="BP67" s="18"/>
      <c r="BQ67" s="53"/>
      <c r="BR67" s="56"/>
      <c r="BS67" s="18"/>
      <c r="BT67" s="18"/>
      <c r="BU67" s="50">
        <v>180</v>
      </c>
      <c r="BV67" s="288" t="s">
        <v>345</v>
      </c>
      <c r="BW67" s="289"/>
      <c r="BX67" s="18"/>
      <c r="BY67" s="18"/>
      <c r="BZ67" s="53"/>
      <c r="CA67" s="56"/>
      <c r="CB67" s="18"/>
      <c r="CC67" s="18"/>
      <c r="CD67" s="50"/>
      <c r="CE67" s="18"/>
      <c r="CF67" s="18"/>
      <c r="CG67" s="18"/>
      <c r="CH67" s="18"/>
      <c r="CI67" s="37"/>
      <c r="CJ67" s="138"/>
      <c r="CK67" s="36"/>
      <c r="CL67" s="53"/>
    </row>
    <row r="68" spans="1:91" s="10" customFormat="1" ht="16.5" customHeight="1">
      <c r="A68" s="46" t="s">
        <v>332</v>
      </c>
      <c r="B68" s="114" t="s">
        <v>425</v>
      </c>
      <c r="C68" s="20">
        <v>7</v>
      </c>
      <c r="D68" s="49"/>
      <c r="E68" s="49"/>
      <c r="F68" s="49"/>
      <c r="G68" s="18"/>
      <c r="H68" s="50"/>
      <c r="I68" s="50"/>
      <c r="J68" s="50"/>
      <c r="K68" s="50"/>
      <c r="L68" s="50"/>
      <c r="M68" s="50"/>
      <c r="N68" s="50"/>
      <c r="O68" s="35"/>
      <c r="P68" s="84"/>
      <c r="Q68" s="18"/>
      <c r="R68" s="18"/>
      <c r="S68" s="50"/>
      <c r="T68" s="18"/>
      <c r="U68" s="18"/>
      <c r="V68" s="18"/>
      <c r="W68" s="18"/>
      <c r="X68" s="53"/>
      <c r="Y68" s="56"/>
      <c r="Z68" s="18"/>
      <c r="AA68" s="18"/>
      <c r="AB68" s="50"/>
      <c r="AC68" s="18"/>
      <c r="AD68" s="18"/>
      <c r="AE68" s="18"/>
      <c r="AF68" s="18"/>
      <c r="AG68" s="57"/>
      <c r="AH68" s="56"/>
      <c r="AI68" s="18"/>
      <c r="AJ68" s="18"/>
      <c r="AK68" s="50"/>
      <c r="AL68" s="18"/>
      <c r="AM68" s="18"/>
      <c r="AN68" s="18"/>
      <c r="AO68" s="18"/>
      <c r="AP68" s="53"/>
      <c r="AQ68" s="56"/>
      <c r="AR68" s="18"/>
      <c r="AS68" s="18"/>
      <c r="AT68" s="50"/>
      <c r="AU68" s="18"/>
      <c r="AV68" s="18"/>
      <c r="AW68" s="18"/>
      <c r="AX68" s="18"/>
      <c r="AY68" s="53"/>
      <c r="AZ68" s="56"/>
      <c r="BA68" s="18"/>
      <c r="BB68" s="18"/>
      <c r="BC68" s="50"/>
      <c r="BD68" s="18"/>
      <c r="BE68" s="54"/>
      <c r="BF68" s="18"/>
      <c r="BG68" s="18"/>
      <c r="BH68" s="53"/>
      <c r="BI68" s="56"/>
      <c r="BJ68" s="18"/>
      <c r="BK68" s="18"/>
      <c r="BL68" s="50"/>
      <c r="BM68" s="18"/>
      <c r="BN68" s="18"/>
      <c r="BO68" s="18"/>
      <c r="BP68" s="18"/>
      <c r="BQ68" s="53"/>
      <c r="BR68" s="56"/>
      <c r="BS68" s="18"/>
      <c r="BT68" s="18"/>
      <c r="BU68" s="50"/>
      <c r="BV68" s="18"/>
      <c r="BW68" s="18"/>
      <c r="BX68" s="18"/>
      <c r="BY68" s="18"/>
      <c r="BZ68" s="53"/>
      <c r="CA68" s="56"/>
      <c r="CB68" s="18"/>
      <c r="CC68" s="18"/>
      <c r="CD68" s="50"/>
      <c r="CE68" s="18"/>
      <c r="CF68" s="18"/>
      <c r="CG68" s="18"/>
      <c r="CH68" s="18"/>
      <c r="CI68" s="37"/>
      <c r="CJ68" s="138"/>
      <c r="CK68" s="36"/>
      <c r="CL68" s="53"/>
    </row>
    <row r="69" spans="1:91" s="10" customFormat="1" ht="16.5" customHeight="1" thickBot="1">
      <c r="A69" s="96"/>
      <c r="B69" s="107" t="s">
        <v>341</v>
      </c>
      <c r="C69" s="104"/>
      <c r="D69" s="49"/>
      <c r="E69" s="49"/>
      <c r="F69" s="49"/>
      <c r="G69" s="18"/>
      <c r="H69" s="50"/>
      <c r="I69" s="50"/>
      <c r="J69" s="102">
        <f>J63+J66+J67</f>
        <v>670</v>
      </c>
      <c r="K69" s="50"/>
      <c r="L69" s="50"/>
      <c r="M69" s="50"/>
      <c r="N69" s="50"/>
      <c r="O69" s="51"/>
      <c r="P69" s="56"/>
      <c r="Q69" s="18"/>
      <c r="R69" s="18"/>
      <c r="S69" s="50"/>
      <c r="T69" s="18"/>
      <c r="U69" s="18"/>
      <c r="V69" s="18"/>
      <c r="W69" s="18"/>
      <c r="X69" s="53"/>
      <c r="Y69" s="56"/>
      <c r="Z69" s="18"/>
      <c r="AA69" s="18"/>
      <c r="AB69" s="50"/>
      <c r="AC69" s="18"/>
      <c r="AD69" s="18"/>
      <c r="AE69" s="18"/>
      <c r="AF69" s="18"/>
      <c r="AG69" s="57"/>
      <c r="AH69" s="56"/>
      <c r="AI69" s="18"/>
      <c r="AJ69" s="18"/>
      <c r="AK69" s="102"/>
      <c r="AL69" s="18"/>
      <c r="AM69" s="18"/>
      <c r="AN69" s="18"/>
      <c r="AO69" s="18"/>
      <c r="AP69" s="53"/>
      <c r="AQ69" s="56"/>
      <c r="AR69" s="18"/>
      <c r="AS69" s="18"/>
      <c r="AT69" s="102"/>
      <c r="AU69" s="18"/>
      <c r="AV69" s="18"/>
      <c r="AW69" s="18"/>
      <c r="AX69" s="18"/>
      <c r="AY69" s="53"/>
      <c r="AZ69" s="56"/>
      <c r="BA69" s="18"/>
      <c r="BB69" s="18"/>
      <c r="BC69" s="102">
        <f>BC64</f>
        <v>60</v>
      </c>
      <c r="BD69" s="18"/>
      <c r="BE69" s="54"/>
      <c r="BF69" s="18"/>
      <c r="BG69" s="18"/>
      <c r="BH69" s="53"/>
      <c r="BI69" s="56"/>
      <c r="BJ69" s="18"/>
      <c r="BK69" s="18"/>
      <c r="BL69" s="102">
        <f>BL63+BL66</f>
        <v>342</v>
      </c>
      <c r="BM69" s="18"/>
      <c r="BN69" s="18"/>
      <c r="BO69" s="18"/>
      <c r="BP69" s="18"/>
      <c r="BQ69" s="53"/>
      <c r="BR69" s="56"/>
      <c r="BS69" s="18"/>
      <c r="BT69" s="18"/>
      <c r="BU69" s="102">
        <f>BU63+BU67</f>
        <v>268</v>
      </c>
      <c r="BV69" s="18"/>
      <c r="BW69" s="18"/>
      <c r="BX69" s="18"/>
      <c r="BY69" s="18"/>
      <c r="BZ69" s="53"/>
      <c r="CA69" s="56"/>
      <c r="CB69" s="18"/>
      <c r="CC69" s="18"/>
      <c r="CD69" s="50"/>
      <c r="CE69" s="18"/>
      <c r="CF69" s="18"/>
      <c r="CG69" s="18"/>
      <c r="CH69" s="18"/>
      <c r="CI69" s="53"/>
      <c r="CJ69" s="138"/>
      <c r="CK69" s="52"/>
      <c r="CL69" s="53"/>
    </row>
    <row r="70" spans="1:91" s="10" customFormat="1" ht="21.75" thickBot="1">
      <c r="A70" s="130" t="s">
        <v>98</v>
      </c>
      <c r="B70" s="174" t="s">
        <v>431</v>
      </c>
      <c r="C70" s="109">
        <v>1</v>
      </c>
      <c r="D70" s="175"/>
      <c r="E70" s="110">
        <v>2</v>
      </c>
      <c r="F70" s="89"/>
      <c r="G70" s="65">
        <f>G71</f>
        <v>238</v>
      </c>
      <c r="H70" s="65">
        <f>H71</f>
        <v>78</v>
      </c>
      <c r="I70" s="65"/>
      <c r="J70" s="65">
        <f>J71</f>
        <v>160</v>
      </c>
      <c r="K70" s="65"/>
      <c r="L70" s="26"/>
      <c r="M70" s="26"/>
      <c r="N70" s="26"/>
      <c r="O70" s="29"/>
      <c r="P70" s="72"/>
      <c r="Q70" s="32"/>
      <c r="R70" s="32"/>
      <c r="S70" s="26"/>
      <c r="T70" s="32"/>
      <c r="U70" s="32"/>
      <c r="V70" s="32"/>
      <c r="W70" s="32"/>
      <c r="X70" s="98"/>
      <c r="Y70" s="72"/>
      <c r="Z70" s="32"/>
      <c r="AA70" s="32"/>
      <c r="AB70" s="26"/>
      <c r="AC70" s="32"/>
      <c r="AD70" s="32"/>
      <c r="AE70" s="32"/>
      <c r="AF70" s="32"/>
      <c r="AG70" s="90"/>
      <c r="AH70" s="72"/>
      <c r="AI70" s="32"/>
      <c r="AJ70" s="32"/>
      <c r="AK70" s="26"/>
      <c r="AL70" s="32"/>
      <c r="AM70" s="32"/>
      <c r="AN70" s="32"/>
      <c r="AO70" s="32"/>
      <c r="AP70" s="98"/>
      <c r="AQ70" s="72"/>
      <c r="AR70" s="32"/>
      <c r="AS70" s="32"/>
      <c r="AT70" s="26"/>
      <c r="AU70" s="32"/>
      <c r="AV70" s="32"/>
      <c r="AW70" s="32"/>
      <c r="AX70" s="32"/>
      <c r="AY70" s="98"/>
      <c r="AZ70" s="72"/>
      <c r="BA70" s="32"/>
      <c r="BB70" s="32"/>
      <c r="BC70" s="26"/>
      <c r="BD70" s="32"/>
      <c r="BE70" s="91"/>
      <c r="BF70" s="32"/>
      <c r="BG70" s="32"/>
      <c r="BH70" s="98"/>
      <c r="BI70" s="111"/>
      <c r="BJ70" s="111"/>
      <c r="BK70" s="111"/>
      <c r="BL70" s="111"/>
      <c r="BM70" s="111"/>
      <c r="BN70" s="32"/>
      <c r="BO70" s="32"/>
      <c r="BP70" s="32"/>
      <c r="BQ70" s="98"/>
      <c r="BR70" s="111">
        <f>BR71</f>
        <v>130</v>
      </c>
      <c r="BS70" s="111">
        <f>BS71</f>
        <v>42</v>
      </c>
      <c r="BT70" s="111"/>
      <c r="BU70" s="111">
        <f>BU71</f>
        <v>88</v>
      </c>
      <c r="BV70" s="111">
        <f>BV71</f>
        <v>44</v>
      </c>
      <c r="BW70" s="32"/>
      <c r="BX70" s="32"/>
      <c r="BY70" s="32"/>
      <c r="BZ70" s="98"/>
      <c r="CA70" s="111">
        <f>CA71</f>
        <v>108</v>
      </c>
      <c r="CB70" s="111">
        <f>CB71</f>
        <v>36</v>
      </c>
      <c r="CC70" s="111"/>
      <c r="CD70" s="111">
        <f>CD71</f>
        <v>72</v>
      </c>
      <c r="CE70" s="111">
        <f>CE71</f>
        <v>36</v>
      </c>
      <c r="CF70" s="32"/>
      <c r="CG70" s="32"/>
      <c r="CH70" s="32"/>
      <c r="CI70" s="98"/>
      <c r="CJ70" s="138"/>
      <c r="CK70" s="30"/>
      <c r="CL70" s="98"/>
    </row>
    <row r="71" spans="1:91" s="10" customFormat="1" ht="21">
      <c r="A71" s="45" t="s">
        <v>100</v>
      </c>
      <c r="B71" s="108" t="s">
        <v>432</v>
      </c>
      <c r="C71" s="105"/>
      <c r="D71" s="115"/>
      <c r="E71" s="82">
        <v>8</v>
      </c>
      <c r="F71" s="82"/>
      <c r="G71" s="83">
        <f>H71+J71</f>
        <v>238</v>
      </c>
      <c r="H71" s="31">
        <v>78</v>
      </c>
      <c r="I71" s="31"/>
      <c r="J71" s="31">
        <v>160</v>
      </c>
      <c r="K71" s="31">
        <v>120</v>
      </c>
      <c r="L71" s="31"/>
      <c r="M71" s="31"/>
      <c r="N71" s="31"/>
      <c r="O71" s="77"/>
      <c r="P71" s="85"/>
      <c r="Q71" s="83"/>
      <c r="R71" s="83"/>
      <c r="S71" s="31"/>
      <c r="T71" s="83"/>
      <c r="U71" s="83"/>
      <c r="V71" s="83"/>
      <c r="W71" s="83"/>
      <c r="X71" s="92"/>
      <c r="Y71" s="87"/>
      <c r="Z71" s="83"/>
      <c r="AA71" s="83"/>
      <c r="AB71" s="31"/>
      <c r="AC71" s="83"/>
      <c r="AD71" s="83"/>
      <c r="AE71" s="83"/>
      <c r="AF71" s="83"/>
      <c r="AG71" s="86"/>
      <c r="AH71" s="87"/>
      <c r="AI71" s="83"/>
      <c r="AJ71" s="83"/>
      <c r="AK71" s="31"/>
      <c r="AL71" s="83"/>
      <c r="AM71" s="83"/>
      <c r="AN71" s="83"/>
      <c r="AO71" s="83"/>
      <c r="AP71" s="92"/>
      <c r="AQ71" s="87"/>
      <c r="AR71" s="83"/>
      <c r="AS71" s="83"/>
      <c r="AT71" s="31"/>
      <c r="AU71" s="83"/>
      <c r="AV71" s="83"/>
      <c r="AW71" s="83"/>
      <c r="AX71" s="83"/>
      <c r="AY71" s="92"/>
      <c r="AZ71" s="87"/>
      <c r="BA71" s="83"/>
      <c r="BB71" s="83"/>
      <c r="BC71" s="31"/>
      <c r="BD71" s="83"/>
      <c r="BE71" s="88"/>
      <c r="BF71" s="83"/>
      <c r="BG71" s="83"/>
      <c r="BH71" s="92"/>
      <c r="BI71" s="87"/>
      <c r="BJ71" s="83"/>
      <c r="BK71" s="83"/>
      <c r="BL71" s="31"/>
      <c r="BM71" s="83"/>
      <c r="BN71" s="83"/>
      <c r="BO71" s="83"/>
      <c r="BP71" s="83"/>
      <c r="BQ71" s="92"/>
      <c r="BR71" s="87">
        <f>BS71+BU71</f>
        <v>130</v>
      </c>
      <c r="BS71" s="83">
        <v>42</v>
      </c>
      <c r="BT71" s="83"/>
      <c r="BU71" s="31">
        <v>88</v>
      </c>
      <c r="BV71" s="83">
        <v>44</v>
      </c>
      <c r="BW71" s="83"/>
      <c r="BX71" s="83"/>
      <c r="BY71" s="83"/>
      <c r="BZ71" s="92"/>
      <c r="CA71" s="87">
        <f>CB71+CD71</f>
        <v>108</v>
      </c>
      <c r="CB71" s="83">
        <f>H71-BS71</f>
        <v>36</v>
      </c>
      <c r="CC71" s="83"/>
      <c r="CD71" s="31">
        <v>72</v>
      </c>
      <c r="CE71" s="83">
        <v>36</v>
      </c>
      <c r="CF71" s="83"/>
      <c r="CG71" s="83"/>
      <c r="CH71" s="83"/>
      <c r="CI71" s="80"/>
      <c r="CJ71" s="121"/>
      <c r="CK71" s="55"/>
      <c r="CL71" s="92"/>
    </row>
    <row r="72" spans="1:91" s="10" customFormat="1" ht="21">
      <c r="A72" s="45" t="s">
        <v>61</v>
      </c>
      <c r="B72" s="108" t="s">
        <v>55</v>
      </c>
      <c r="C72" s="106"/>
      <c r="D72" s="58"/>
      <c r="E72" s="49">
        <v>8</v>
      </c>
      <c r="F72" s="49"/>
      <c r="G72" s="18"/>
      <c r="H72" s="50"/>
      <c r="I72" s="50"/>
      <c r="J72" s="50">
        <v>144</v>
      </c>
      <c r="K72" s="290" t="s">
        <v>343</v>
      </c>
      <c r="L72" s="291"/>
      <c r="M72" s="50"/>
      <c r="N72" s="50"/>
      <c r="O72" s="35"/>
      <c r="P72" s="84"/>
      <c r="Q72" s="18"/>
      <c r="R72" s="18"/>
      <c r="S72" s="50"/>
      <c r="T72" s="18"/>
      <c r="U72" s="18"/>
      <c r="V72" s="18"/>
      <c r="W72" s="18"/>
      <c r="X72" s="53"/>
      <c r="Y72" s="56"/>
      <c r="Z72" s="18"/>
      <c r="AA72" s="18"/>
      <c r="AB72" s="50"/>
      <c r="AC72" s="18"/>
      <c r="AD72" s="18"/>
      <c r="AE72" s="18"/>
      <c r="AF72" s="18"/>
      <c r="AG72" s="57"/>
      <c r="AH72" s="56"/>
      <c r="AI72" s="18"/>
      <c r="AJ72" s="18"/>
      <c r="AK72" s="50"/>
      <c r="AL72" s="18"/>
      <c r="AM72" s="18"/>
      <c r="AN72" s="18"/>
      <c r="AO72" s="18"/>
      <c r="AP72" s="53"/>
      <c r="AQ72" s="56"/>
      <c r="AR72" s="18"/>
      <c r="AS72" s="18"/>
      <c r="AT72" s="50"/>
      <c r="AU72" s="18"/>
      <c r="AV72" s="18"/>
      <c r="AW72" s="18"/>
      <c r="AX72" s="18"/>
      <c r="AY72" s="53"/>
      <c r="AZ72" s="56"/>
      <c r="BA72" s="18"/>
      <c r="BB72" s="18"/>
      <c r="BC72" s="50"/>
      <c r="BD72" s="18"/>
      <c r="BE72" s="54"/>
      <c r="BF72" s="18"/>
      <c r="BG72" s="18"/>
      <c r="BH72" s="53"/>
      <c r="BI72" s="56"/>
      <c r="BJ72" s="18"/>
      <c r="BK72" s="18"/>
      <c r="BL72" s="50"/>
      <c r="BM72" s="18"/>
      <c r="BN72" s="18"/>
      <c r="BO72" s="18"/>
      <c r="BP72" s="18"/>
      <c r="BQ72" s="53"/>
      <c r="BR72" s="56"/>
      <c r="BS72" s="18"/>
      <c r="BT72" s="18"/>
      <c r="BU72" s="50"/>
      <c r="BV72" s="18"/>
      <c r="BW72" s="18"/>
      <c r="BX72" s="18"/>
      <c r="BY72" s="18"/>
      <c r="BZ72" s="53"/>
      <c r="CA72" s="56"/>
      <c r="CB72" s="18"/>
      <c r="CC72" s="18"/>
      <c r="CD72" s="50">
        <v>144</v>
      </c>
      <c r="CE72" s="288" t="s">
        <v>343</v>
      </c>
      <c r="CF72" s="289"/>
      <c r="CG72" s="18"/>
      <c r="CH72" s="18"/>
      <c r="CI72" s="37"/>
      <c r="CJ72" s="138"/>
      <c r="CK72" s="36"/>
      <c r="CL72" s="53"/>
    </row>
    <row r="73" spans="1:91" s="10" customFormat="1" ht="16.5" customHeight="1">
      <c r="A73" s="46" t="s">
        <v>333</v>
      </c>
      <c r="B73" s="114" t="s">
        <v>329</v>
      </c>
      <c r="C73" s="106">
        <v>8</v>
      </c>
      <c r="D73" s="49"/>
      <c r="E73" s="49"/>
      <c r="F73" s="49"/>
      <c r="G73" s="18"/>
      <c r="H73" s="50"/>
      <c r="I73" s="50"/>
      <c r="J73" s="50"/>
      <c r="K73" s="50"/>
      <c r="L73" s="50"/>
      <c r="M73" s="50"/>
      <c r="N73" s="50"/>
      <c r="O73" s="35"/>
      <c r="P73" s="84"/>
      <c r="Q73" s="18"/>
      <c r="R73" s="18"/>
      <c r="S73" s="50"/>
      <c r="T73" s="18"/>
      <c r="U73" s="18"/>
      <c r="V73" s="18"/>
      <c r="W73" s="18"/>
      <c r="X73" s="53"/>
      <c r="Y73" s="56"/>
      <c r="Z73" s="18"/>
      <c r="AA73" s="18"/>
      <c r="AB73" s="50"/>
      <c r="AC73" s="18"/>
      <c r="AD73" s="18"/>
      <c r="AE73" s="18"/>
      <c r="AF73" s="18"/>
      <c r="AG73" s="57"/>
      <c r="AH73" s="56"/>
      <c r="AI73" s="18"/>
      <c r="AJ73" s="18"/>
      <c r="AK73" s="50"/>
      <c r="AL73" s="18"/>
      <c r="AM73" s="18"/>
      <c r="AN73" s="18"/>
      <c r="AO73" s="18"/>
      <c r="AP73" s="53"/>
      <c r="AQ73" s="56"/>
      <c r="AR73" s="18"/>
      <c r="AS73" s="18"/>
      <c r="AT73" s="50"/>
      <c r="AU73" s="18"/>
      <c r="AV73" s="18"/>
      <c r="AW73" s="18"/>
      <c r="AX73" s="18"/>
      <c r="AY73" s="53"/>
      <c r="AZ73" s="56"/>
      <c r="BA73" s="18"/>
      <c r="BB73" s="18"/>
      <c r="BC73" s="50"/>
      <c r="BD73" s="18"/>
      <c r="BE73" s="54"/>
      <c r="BF73" s="18"/>
      <c r="BG73" s="18"/>
      <c r="BH73" s="53"/>
      <c r="BI73" s="56"/>
      <c r="BJ73" s="18"/>
      <c r="BK73" s="18"/>
      <c r="BL73" s="50"/>
      <c r="BM73" s="18"/>
      <c r="BN73" s="18"/>
      <c r="BO73" s="18"/>
      <c r="BP73" s="18"/>
      <c r="BQ73" s="53"/>
      <c r="BR73" s="56"/>
      <c r="BS73" s="18"/>
      <c r="BT73" s="18"/>
      <c r="BU73" s="50"/>
      <c r="BV73" s="18"/>
      <c r="BW73" s="18"/>
      <c r="BX73" s="18"/>
      <c r="BY73" s="18"/>
      <c r="BZ73" s="53"/>
      <c r="CA73" s="56"/>
      <c r="CB73" s="18"/>
      <c r="CC73" s="18"/>
      <c r="CD73" s="50"/>
      <c r="CE73" s="18"/>
      <c r="CF73" s="18"/>
      <c r="CG73" s="18"/>
      <c r="CH73" s="18"/>
      <c r="CI73" s="37"/>
      <c r="CJ73" s="138"/>
      <c r="CK73" s="36"/>
      <c r="CL73" s="53"/>
    </row>
    <row r="74" spans="1:91" s="10" customFormat="1" ht="16.5" customHeight="1" thickBot="1">
      <c r="A74" s="96"/>
      <c r="B74" s="117" t="s">
        <v>341</v>
      </c>
      <c r="C74" s="104"/>
      <c r="D74" s="49"/>
      <c r="E74" s="49"/>
      <c r="F74" s="49"/>
      <c r="G74" s="18"/>
      <c r="H74" s="50"/>
      <c r="I74" s="50"/>
      <c r="J74" s="102">
        <f>J70+J72</f>
        <v>304</v>
      </c>
      <c r="K74" s="50"/>
      <c r="L74" s="50"/>
      <c r="M74" s="50"/>
      <c r="N74" s="50"/>
      <c r="O74" s="51"/>
      <c r="P74" s="56"/>
      <c r="Q74" s="18"/>
      <c r="R74" s="18"/>
      <c r="S74" s="50"/>
      <c r="T74" s="18"/>
      <c r="U74" s="18"/>
      <c r="V74" s="18"/>
      <c r="W74" s="18"/>
      <c r="X74" s="53"/>
      <c r="Y74" s="56"/>
      <c r="Z74" s="18"/>
      <c r="AA74" s="18"/>
      <c r="AB74" s="50"/>
      <c r="AC74" s="18"/>
      <c r="AD74" s="18"/>
      <c r="AE74" s="18"/>
      <c r="AF74" s="18"/>
      <c r="AG74" s="57"/>
      <c r="AH74" s="56"/>
      <c r="AI74" s="18"/>
      <c r="AJ74" s="18"/>
      <c r="AK74" s="50"/>
      <c r="AL74" s="18"/>
      <c r="AM74" s="18"/>
      <c r="AN74" s="18"/>
      <c r="AO74" s="18"/>
      <c r="AP74" s="53"/>
      <c r="AQ74" s="56"/>
      <c r="AR74" s="18"/>
      <c r="AS74" s="18"/>
      <c r="AT74" s="50"/>
      <c r="AU74" s="18"/>
      <c r="AV74" s="18"/>
      <c r="AW74" s="18"/>
      <c r="AX74" s="18"/>
      <c r="AY74" s="53"/>
      <c r="AZ74" s="56"/>
      <c r="BA74" s="18"/>
      <c r="BB74" s="18"/>
      <c r="BC74" s="50"/>
      <c r="BD74" s="18"/>
      <c r="BE74" s="54"/>
      <c r="BF74" s="18"/>
      <c r="BG74" s="18"/>
      <c r="BH74" s="53"/>
      <c r="BI74" s="56"/>
      <c r="BJ74" s="18"/>
      <c r="BK74" s="18"/>
      <c r="BL74" s="50"/>
      <c r="BM74" s="18"/>
      <c r="BN74" s="18"/>
      <c r="BO74" s="18"/>
      <c r="BP74" s="18"/>
      <c r="BQ74" s="53"/>
      <c r="BR74" s="56"/>
      <c r="BS74" s="18"/>
      <c r="BT74" s="18"/>
      <c r="BU74" s="102">
        <f>BU70</f>
        <v>88</v>
      </c>
      <c r="BV74" s="18"/>
      <c r="BW74" s="18"/>
      <c r="BX74" s="18"/>
      <c r="BY74" s="18"/>
      <c r="BZ74" s="53"/>
      <c r="CA74" s="56"/>
      <c r="CB74" s="18"/>
      <c r="CC74" s="18"/>
      <c r="CD74" s="102">
        <f>CD70+CD72</f>
        <v>216</v>
      </c>
      <c r="CE74" s="18"/>
      <c r="CF74" s="18"/>
      <c r="CG74" s="18"/>
      <c r="CH74" s="18"/>
      <c r="CI74" s="53"/>
      <c r="CJ74" s="138"/>
      <c r="CK74" s="52"/>
      <c r="CL74" s="53"/>
    </row>
    <row r="75" spans="1:91" s="10" customFormat="1" ht="53.25" thickBot="1">
      <c r="A75" s="132" t="s">
        <v>102</v>
      </c>
      <c r="B75" s="133" t="s">
        <v>433</v>
      </c>
      <c r="C75" s="123">
        <v>1</v>
      </c>
      <c r="D75" s="116"/>
      <c r="E75" s="110">
        <v>2</v>
      </c>
      <c r="F75" s="110"/>
      <c r="G75" s="65">
        <f>G76</f>
        <v>54</v>
      </c>
      <c r="H75" s="65">
        <f>H76</f>
        <v>18</v>
      </c>
      <c r="I75" s="65"/>
      <c r="J75" s="65">
        <f>J76</f>
        <v>36</v>
      </c>
      <c r="K75" s="65"/>
      <c r="L75" s="65"/>
      <c r="M75" s="65"/>
      <c r="N75" s="65"/>
      <c r="O75" s="62"/>
      <c r="P75" s="72"/>
      <c r="Q75" s="32"/>
      <c r="R75" s="32"/>
      <c r="S75" s="26"/>
      <c r="T75" s="32"/>
      <c r="U75" s="32"/>
      <c r="V75" s="32"/>
      <c r="W75" s="32"/>
      <c r="X75" s="98"/>
      <c r="Y75" s="72"/>
      <c r="Z75" s="32"/>
      <c r="AA75" s="32"/>
      <c r="AB75" s="26"/>
      <c r="AC75" s="32"/>
      <c r="AD75" s="32"/>
      <c r="AE75" s="32"/>
      <c r="AF75" s="32"/>
      <c r="AG75" s="90"/>
      <c r="AH75" s="72"/>
      <c r="AI75" s="32"/>
      <c r="AJ75" s="32"/>
      <c r="AK75" s="26"/>
      <c r="AL75" s="32"/>
      <c r="AM75" s="32"/>
      <c r="AN75" s="32"/>
      <c r="AO75" s="32"/>
      <c r="AP75" s="98"/>
      <c r="AQ75" s="72"/>
      <c r="AR75" s="32"/>
      <c r="AS75" s="32"/>
      <c r="AT75" s="26"/>
      <c r="AU75" s="32"/>
      <c r="AV75" s="32"/>
      <c r="AW75" s="32"/>
      <c r="AX75" s="32"/>
      <c r="AY75" s="98"/>
      <c r="AZ75" s="111">
        <f>AZ76</f>
        <v>54</v>
      </c>
      <c r="BA75" s="111">
        <f>BA76</f>
        <v>18</v>
      </c>
      <c r="BB75" s="111"/>
      <c r="BC75" s="111">
        <f>BC76</f>
        <v>36</v>
      </c>
      <c r="BD75" s="111"/>
      <c r="BE75" s="91"/>
      <c r="BF75" s="32"/>
      <c r="BG75" s="32"/>
      <c r="BH75" s="98"/>
      <c r="BI75" s="111"/>
      <c r="BJ75" s="111"/>
      <c r="BK75" s="111"/>
      <c r="BL75" s="111"/>
      <c r="BM75" s="111"/>
      <c r="BN75" s="111"/>
      <c r="BO75" s="111"/>
      <c r="BP75" s="111"/>
      <c r="BQ75" s="98"/>
      <c r="BR75" s="72"/>
      <c r="BS75" s="32"/>
      <c r="BT75" s="32"/>
      <c r="BU75" s="26"/>
      <c r="BV75" s="32"/>
      <c r="BW75" s="32"/>
      <c r="BX75" s="32"/>
      <c r="BY75" s="32"/>
      <c r="BZ75" s="98"/>
      <c r="CA75" s="72"/>
      <c r="CB75" s="32"/>
      <c r="CC75" s="32"/>
      <c r="CD75" s="26"/>
      <c r="CE75" s="32"/>
      <c r="CF75" s="32"/>
      <c r="CG75" s="32"/>
      <c r="CH75" s="32"/>
      <c r="CI75" s="98"/>
      <c r="CJ75" s="138"/>
      <c r="CK75" s="30"/>
      <c r="CL75" s="98"/>
    </row>
    <row r="76" spans="1:91" s="10" customFormat="1" ht="42">
      <c r="A76" s="45" t="s">
        <v>103</v>
      </c>
      <c r="B76" s="108" t="s">
        <v>474</v>
      </c>
      <c r="C76" s="105"/>
      <c r="D76" s="115"/>
      <c r="E76" s="82">
        <v>5</v>
      </c>
      <c r="F76" s="82"/>
      <c r="G76" s="83">
        <f>H76+J76</f>
        <v>54</v>
      </c>
      <c r="H76" s="31">
        <f>J76/2</f>
        <v>18</v>
      </c>
      <c r="I76" s="31"/>
      <c r="J76" s="31">
        <v>36</v>
      </c>
      <c r="K76" s="31"/>
      <c r="L76" s="31"/>
      <c r="M76" s="31"/>
      <c r="N76" s="31"/>
      <c r="O76" s="77"/>
      <c r="P76" s="85"/>
      <c r="Q76" s="83"/>
      <c r="R76" s="83"/>
      <c r="S76" s="31"/>
      <c r="T76" s="83"/>
      <c r="U76" s="83"/>
      <c r="V76" s="83"/>
      <c r="W76" s="83"/>
      <c r="X76" s="92"/>
      <c r="Y76" s="87"/>
      <c r="Z76" s="83"/>
      <c r="AA76" s="83"/>
      <c r="AB76" s="31"/>
      <c r="AC76" s="83"/>
      <c r="AD76" s="83"/>
      <c r="AE76" s="83"/>
      <c r="AF76" s="83"/>
      <c r="AG76" s="86"/>
      <c r="AH76" s="87"/>
      <c r="AI76" s="83"/>
      <c r="AJ76" s="83"/>
      <c r="AK76" s="31"/>
      <c r="AL76" s="83"/>
      <c r="AM76" s="83"/>
      <c r="AN76" s="83"/>
      <c r="AO76" s="83"/>
      <c r="AP76" s="92"/>
      <c r="AQ76" s="87"/>
      <c r="AR76" s="83"/>
      <c r="AS76" s="83"/>
      <c r="AT76" s="31"/>
      <c r="AU76" s="83"/>
      <c r="AV76" s="83"/>
      <c r="AW76" s="83"/>
      <c r="AX76" s="83"/>
      <c r="AY76" s="92"/>
      <c r="AZ76" s="87">
        <f>G76</f>
        <v>54</v>
      </c>
      <c r="BA76" s="83">
        <f>H76</f>
        <v>18</v>
      </c>
      <c r="BB76" s="83"/>
      <c r="BC76" s="31">
        <f>J76</f>
        <v>36</v>
      </c>
      <c r="BD76" s="83"/>
      <c r="BE76" s="88"/>
      <c r="BF76" s="83"/>
      <c r="BG76" s="83"/>
      <c r="BH76" s="92"/>
      <c r="BI76" s="87"/>
      <c r="BJ76" s="83"/>
      <c r="BK76" s="83"/>
      <c r="BL76" s="31"/>
      <c r="BM76" s="83"/>
      <c r="BN76" s="83"/>
      <c r="BO76" s="83"/>
      <c r="BP76" s="83"/>
      <c r="BQ76" s="92"/>
      <c r="BR76" s="87"/>
      <c r="BS76" s="83"/>
      <c r="BT76" s="83"/>
      <c r="BU76" s="31"/>
      <c r="BV76" s="83"/>
      <c r="BW76" s="83"/>
      <c r="BX76" s="83"/>
      <c r="BY76" s="83"/>
      <c r="BZ76" s="92"/>
      <c r="CA76" s="87"/>
      <c r="CB76" s="83"/>
      <c r="CC76" s="83"/>
      <c r="CD76" s="31"/>
      <c r="CE76" s="83"/>
      <c r="CF76" s="83"/>
      <c r="CG76" s="83"/>
      <c r="CH76" s="83"/>
      <c r="CI76" s="124"/>
      <c r="CJ76" s="138"/>
      <c r="CK76" s="41"/>
      <c r="CL76" s="92"/>
    </row>
    <row r="77" spans="1:91" s="10" customFormat="1" ht="16.5" customHeight="1">
      <c r="A77" s="45" t="s">
        <v>334</v>
      </c>
      <c r="B77" s="71" t="s">
        <v>52</v>
      </c>
      <c r="C77" s="20"/>
      <c r="D77" s="58"/>
      <c r="E77" s="49">
        <v>5</v>
      </c>
      <c r="F77" s="49"/>
      <c r="G77" s="18"/>
      <c r="H77" s="50"/>
      <c r="I77" s="50"/>
      <c r="J77" s="50">
        <v>144</v>
      </c>
      <c r="K77" s="290" t="s">
        <v>343</v>
      </c>
      <c r="L77" s="291"/>
      <c r="M77" s="50"/>
      <c r="N77" s="50"/>
      <c r="O77" s="23"/>
      <c r="P77" s="23"/>
      <c r="Q77" s="18"/>
      <c r="R77" s="18"/>
      <c r="S77" s="50"/>
      <c r="T77" s="18"/>
      <c r="U77" s="18"/>
      <c r="V77" s="18"/>
      <c r="W77" s="18"/>
      <c r="X77" s="53"/>
      <c r="Y77" s="56"/>
      <c r="Z77" s="18"/>
      <c r="AA77" s="18"/>
      <c r="AB77" s="50"/>
      <c r="AC77" s="18"/>
      <c r="AD77" s="18"/>
      <c r="AE77" s="18"/>
      <c r="AF77" s="18"/>
      <c r="AG77" s="57"/>
      <c r="AH77" s="56"/>
      <c r="AI77" s="18"/>
      <c r="AJ77" s="18"/>
      <c r="AK77" s="50"/>
      <c r="AL77" s="18"/>
      <c r="AM77" s="18"/>
      <c r="AN77" s="18"/>
      <c r="AO77" s="18"/>
      <c r="AP77" s="53"/>
      <c r="AQ77" s="56"/>
      <c r="AR77" s="18"/>
      <c r="AS77" s="18"/>
      <c r="AT77" s="50"/>
      <c r="AU77" s="18"/>
      <c r="AV77" s="18"/>
      <c r="AW77" s="18"/>
      <c r="AX77" s="18"/>
      <c r="AY77" s="53"/>
      <c r="AZ77" s="56"/>
      <c r="BA77" s="18"/>
      <c r="BB77" s="18"/>
      <c r="BC77" s="50">
        <v>144</v>
      </c>
      <c r="BD77" s="288" t="s">
        <v>343</v>
      </c>
      <c r="BE77" s="289"/>
      <c r="BF77" s="18"/>
      <c r="BG77" s="18"/>
      <c r="BH77" s="53"/>
      <c r="BI77" s="56"/>
      <c r="BJ77" s="18"/>
      <c r="BK77" s="18"/>
      <c r="BL77" s="50"/>
      <c r="BM77" s="288"/>
      <c r="BN77" s="289"/>
      <c r="BO77" s="18"/>
      <c r="BP77" s="18"/>
      <c r="BQ77" s="53"/>
      <c r="BR77" s="56"/>
      <c r="BS77" s="18"/>
      <c r="BT77" s="18"/>
      <c r="BU77" s="50"/>
      <c r="BV77" s="18"/>
      <c r="BW77" s="18"/>
      <c r="BX77" s="18"/>
      <c r="BY77" s="18"/>
      <c r="BZ77" s="53"/>
      <c r="CA77" s="56"/>
      <c r="CB77" s="18"/>
      <c r="CC77" s="18"/>
      <c r="CD77" s="50"/>
      <c r="CE77" s="18"/>
      <c r="CF77" s="18"/>
      <c r="CG77" s="18"/>
      <c r="CH77" s="18"/>
      <c r="CI77" s="37"/>
      <c r="CJ77" s="138"/>
      <c r="CK77" s="52"/>
      <c r="CL77" s="53"/>
    </row>
    <row r="78" spans="1:91" s="58" customFormat="1" ht="16.5" customHeight="1">
      <c r="A78" s="46" t="s">
        <v>335</v>
      </c>
      <c r="B78" s="114" t="s">
        <v>425</v>
      </c>
      <c r="C78" s="20">
        <v>5</v>
      </c>
      <c r="D78" s="20"/>
      <c r="E78" s="20"/>
      <c r="F78" s="20"/>
      <c r="G78" s="9"/>
      <c r="H78" s="23"/>
      <c r="I78" s="23"/>
      <c r="J78" s="23"/>
      <c r="K78" s="23"/>
      <c r="L78" s="23"/>
      <c r="M78" s="23"/>
      <c r="N78" s="23"/>
      <c r="O78" s="23"/>
      <c r="P78" s="23"/>
      <c r="Q78" s="9"/>
      <c r="R78" s="9"/>
      <c r="S78" s="23"/>
      <c r="T78" s="9"/>
      <c r="U78" s="9"/>
      <c r="V78" s="9"/>
      <c r="W78" s="9"/>
      <c r="X78" s="37"/>
      <c r="Y78" s="84"/>
      <c r="Z78" s="9"/>
      <c r="AA78" s="9"/>
      <c r="AB78" s="23"/>
      <c r="AC78" s="9"/>
      <c r="AD78" s="9"/>
      <c r="AE78" s="9"/>
      <c r="AF78" s="9"/>
      <c r="AG78" s="9"/>
      <c r="AH78" s="23"/>
      <c r="AI78" s="9"/>
      <c r="AJ78" s="9"/>
      <c r="AK78" s="23"/>
      <c r="AL78" s="9"/>
      <c r="AM78" s="9"/>
      <c r="AN78" s="9"/>
      <c r="AO78" s="9"/>
      <c r="AP78" s="37"/>
      <c r="AQ78" s="84"/>
      <c r="AR78" s="9"/>
      <c r="AS78" s="9"/>
      <c r="AT78" s="23"/>
      <c r="AU78" s="9"/>
      <c r="AV78" s="9"/>
      <c r="AW78" s="9"/>
      <c r="AX78" s="9"/>
      <c r="AY78" s="37"/>
      <c r="AZ78" s="84"/>
      <c r="BA78" s="9"/>
      <c r="BB78" s="9"/>
      <c r="BC78" s="23"/>
      <c r="BD78" s="9"/>
      <c r="BE78" s="22"/>
      <c r="BF78" s="9"/>
      <c r="BG78" s="9"/>
      <c r="BH78" s="37"/>
      <c r="BI78" s="84"/>
      <c r="BJ78" s="9"/>
      <c r="BK78" s="9"/>
      <c r="BL78" s="23"/>
      <c r="BM78" s="9"/>
      <c r="BN78" s="9"/>
      <c r="BO78" s="9"/>
      <c r="BP78" s="9"/>
      <c r="BQ78" s="37"/>
      <c r="BR78" s="84"/>
      <c r="BS78" s="9"/>
      <c r="BT78" s="9"/>
      <c r="BU78" s="23"/>
      <c r="BV78" s="9"/>
      <c r="BW78" s="9"/>
      <c r="BX78" s="9"/>
      <c r="BY78" s="9"/>
      <c r="BZ78" s="37"/>
      <c r="CA78" s="84"/>
      <c r="CB78" s="9"/>
      <c r="CC78" s="9"/>
      <c r="CD78" s="23"/>
      <c r="CE78" s="9"/>
      <c r="CF78" s="9"/>
      <c r="CG78" s="9"/>
      <c r="CH78" s="9"/>
      <c r="CI78" s="37"/>
      <c r="CJ78" s="138"/>
      <c r="CK78" s="36"/>
      <c r="CL78" s="37"/>
      <c r="CM78" s="139"/>
    </row>
    <row r="79" spans="1:91" s="122" customFormat="1" ht="16.5" customHeight="1" thickBot="1">
      <c r="A79" s="118"/>
      <c r="B79" s="131" t="s">
        <v>341</v>
      </c>
      <c r="C79" s="82"/>
      <c r="D79" s="82"/>
      <c r="E79" s="82"/>
      <c r="F79" s="82"/>
      <c r="G79" s="83"/>
      <c r="H79" s="31"/>
      <c r="I79" s="31"/>
      <c r="J79" s="64">
        <f>J75+J77</f>
        <v>180</v>
      </c>
      <c r="K79" s="31"/>
      <c r="L79" s="31"/>
      <c r="M79" s="31"/>
      <c r="N79" s="31"/>
      <c r="O79" s="31"/>
      <c r="P79" s="87"/>
      <c r="Q79" s="83"/>
      <c r="R79" s="83"/>
      <c r="S79" s="31"/>
      <c r="T79" s="86"/>
      <c r="U79" s="86"/>
      <c r="V79" s="86"/>
      <c r="W79" s="86"/>
      <c r="X79" s="119"/>
      <c r="Y79" s="87"/>
      <c r="Z79" s="83"/>
      <c r="AA79" s="83"/>
      <c r="AB79" s="31"/>
      <c r="AC79" s="86"/>
      <c r="AD79" s="86"/>
      <c r="AE79" s="86"/>
      <c r="AF79" s="86"/>
      <c r="AG79" s="86"/>
      <c r="AH79" s="87"/>
      <c r="AI79" s="83"/>
      <c r="AJ79" s="83"/>
      <c r="AK79" s="31"/>
      <c r="AL79" s="86"/>
      <c r="AM79" s="86"/>
      <c r="AN79" s="86"/>
      <c r="AO79" s="86"/>
      <c r="AP79" s="119"/>
      <c r="AQ79" s="87"/>
      <c r="AR79" s="83"/>
      <c r="AS79" s="83"/>
      <c r="AT79" s="31"/>
      <c r="AU79" s="86"/>
      <c r="AV79" s="86"/>
      <c r="AW79" s="86"/>
      <c r="AX79" s="86"/>
      <c r="AY79" s="119"/>
      <c r="AZ79" s="87"/>
      <c r="BA79" s="83"/>
      <c r="BB79" s="83"/>
      <c r="BC79" s="31"/>
      <c r="BD79" s="86"/>
      <c r="BE79" s="120"/>
      <c r="BF79" s="86"/>
      <c r="BG79" s="86"/>
      <c r="BH79" s="119"/>
      <c r="BI79" s="87"/>
      <c r="BJ79" s="83"/>
      <c r="BK79" s="83"/>
      <c r="BL79" s="64"/>
      <c r="BM79" s="86"/>
      <c r="BN79" s="86"/>
      <c r="BO79" s="86"/>
      <c r="BP79" s="86"/>
      <c r="BQ79" s="119"/>
      <c r="BR79" s="87"/>
      <c r="BS79" s="83"/>
      <c r="BT79" s="83"/>
      <c r="BU79" s="31"/>
      <c r="BV79" s="86"/>
      <c r="BW79" s="86"/>
      <c r="BX79" s="86"/>
      <c r="BY79" s="86"/>
      <c r="BZ79" s="119"/>
      <c r="CA79" s="87"/>
      <c r="CB79" s="83"/>
      <c r="CC79" s="83"/>
      <c r="CD79" s="31"/>
      <c r="CE79" s="86"/>
      <c r="CF79" s="86"/>
      <c r="CG79" s="86"/>
      <c r="CH79" s="86"/>
      <c r="CI79" s="67"/>
      <c r="CJ79" s="138"/>
      <c r="CK79" s="36"/>
      <c r="CL79" s="37"/>
    </row>
    <row r="80" spans="1:91" ht="23.25" customHeight="1" thickBot="1">
      <c r="A80" s="30"/>
      <c r="B80" s="27" t="s">
        <v>187</v>
      </c>
      <c r="C80" s="298"/>
      <c r="D80" s="298"/>
      <c r="E80" s="298"/>
      <c r="F80" s="298"/>
      <c r="G80" s="61">
        <f>G81+G84</f>
        <v>900</v>
      </c>
      <c r="H80" s="26"/>
      <c r="I80" s="26"/>
      <c r="J80" s="61">
        <f>G80</f>
        <v>900</v>
      </c>
      <c r="K80" s="299" t="s">
        <v>347</v>
      </c>
      <c r="L80" s="299"/>
      <c r="M80" s="299"/>
      <c r="N80" s="299"/>
      <c r="O80" s="299"/>
      <c r="P80" s="28"/>
      <c r="Q80" s="26"/>
      <c r="R80" s="26"/>
      <c r="S80" s="26"/>
      <c r="T80" s="300"/>
      <c r="U80" s="300"/>
      <c r="V80" s="300"/>
      <c r="W80" s="300"/>
      <c r="X80" s="300"/>
      <c r="Y80" s="28"/>
      <c r="Z80" s="26"/>
      <c r="AA80" s="26"/>
      <c r="AB80" s="26"/>
      <c r="AC80" s="300"/>
      <c r="AD80" s="300"/>
      <c r="AE80" s="300"/>
      <c r="AF80" s="300"/>
      <c r="AG80" s="300"/>
      <c r="AH80" s="315"/>
      <c r="AI80" s="303"/>
      <c r="AJ80" s="26"/>
      <c r="AK80" s="26"/>
      <c r="AL80" s="306"/>
      <c r="AM80" s="306"/>
      <c r="AN80" s="306"/>
      <c r="AO80" s="306"/>
      <c r="AP80" s="306"/>
      <c r="AQ80" s="180">
        <f>AQ84+AQ81</f>
        <v>216</v>
      </c>
      <c r="AR80" s="345" t="s">
        <v>470</v>
      </c>
      <c r="AS80" s="345"/>
      <c r="AT80" s="26"/>
      <c r="AU80" s="304" t="s">
        <v>346</v>
      </c>
      <c r="AV80" s="304"/>
      <c r="AW80" s="304"/>
      <c r="AX80" s="304"/>
      <c r="AY80" s="304"/>
      <c r="AZ80" s="180">
        <f>AZ81+AZ84</f>
        <v>144</v>
      </c>
      <c r="BA80" s="302" t="s">
        <v>470</v>
      </c>
      <c r="BB80" s="303"/>
      <c r="BC80" s="61"/>
      <c r="BD80" s="304" t="s">
        <v>349</v>
      </c>
      <c r="BE80" s="304"/>
      <c r="BF80" s="304"/>
      <c r="BG80" s="304"/>
      <c r="BH80" s="304"/>
      <c r="BI80" s="180">
        <f>BI81+BI84</f>
        <v>216</v>
      </c>
      <c r="BJ80" s="346" t="s">
        <v>470</v>
      </c>
      <c r="BK80" s="340"/>
      <c r="BL80" s="26"/>
      <c r="BM80" s="304" t="s">
        <v>346</v>
      </c>
      <c r="BN80" s="304"/>
      <c r="BO80" s="304"/>
      <c r="BP80" s="304"/>
      <c r="BQ80" s="304"/>
      <c r="BR80" s="180">
        <f>BR81+BR84</f>
        <v>180</v>
      </c>
      <c r="BS80" s="302" t="s">
        <v>470</v>
      </c>
      <c r="BT80" s="303"/>
      <c r="BU80" s="61"/>
      <c r="BV80" s="304" t="s">
        <v>345</v>
      </c>
      <c r="BW80" s="304"/>
      <c r="BX80" s="304"/>
      <c r="BY80" s="304"/>
      <c r="BZ80" s="304"/>
      <c r="CA80" s="180">
        <f>CA81+CA84</f>
        <v>144</v>
      </c>
      <c r="CB80" s="302" t="s">
        <v>471</v>
      </c>
      <c r="CC80" s="303"/>
      <c r="CD80" s="61"/>
      <c r="CE80" s="304" t="s">
        <v>343</v>
      </c>
      <c r="CF80" s="304"/>
      <c r="CG80" s="304"/>
      <c r="CH80" s="304"/>
      <c r="CI80" s="304"/>
      <c r="CJ80" s="141"/>
      <c r="CK80" s="148"/>
      <c r="CL80" s="142"/>
    </row>
    <row r="81" spans="1:91" ht="13.5" customHeight="1" thickBot="1">
      <c r="A81" s="30"/>
      <c r="B81" s="27" t="s">
        <v>52</v>
      </c>
      <c r="C81" s="298"/>
      <c r="D81" s="298"/>
      <c r="E81" s="298"/>
      <c r="F81" s="298"/>
      <c r="G81" s="61">
        <f>J81</f>
        <v>216</v>
      </c>
      <c r="H81" s="61"/>
      <c r="I81" s="61"/>
      <c r="J81" s="61">
        <f>J66+J77</f>
        <v>216</v>
      </c>
      <c r="K81" s="299" t="s">
        <v>346</v>
      </c>
      <c r="L81" s="299"/>
      <c r="M81" s="299"/>
      <c r="N81" s="299"/>
      <c r="O81" s="299"/>
      <c r="P81" s="28"/>
      <c r="Q81" s="26"/>
      <c r="R81" s="26"/>
      <c r="S81" s="26"/>
      <c r="T81" s="300"/>
      <c r="U81" s="300"/>
      <c r="V81" s="300"/>
      <c r="W81" s="300"/>
      <c r="X81" s="300"/>
      <c r="Y81" s="28"/>
      <c r="Z81" s="26"/>
      <c r="AA81" s="26"/>
      <c r="AB81" s="26"/>
      <c r="AC81" s="300"/>
      <c r="AD81" s="300"/>
      <c r="AE81" s="300"/>
      <c r="AF81" s="300"/>
      <c r="AG81" s="300"/>
      <c r="AH81" s="315"/>
      <c r="AI81" s="303"/>
      <c r="AJ81" s="26"/>
      <c r="AK81" s="26"/>
      <c r="AL81" s="306"/>
      <c r="AM81" s="306"/>
      <c r="AN81" s="306"/>
      <c r="AO81" s="306"/>
      <c r="AP81" s="306"/>
      <c r="AQ81" s="338"/>
      <c r="AR81" s="344"/>
      <c r="AS81" s="181"/>
      <c r="AT81" s="26"/>
      <c r="AU81" s="300"/>
      <c r="AV81" s="300"/>
      <c r="AW81" s="300"/>
      <c r="AX81" s="300"/>
      <c r="AY81" s="300"/>
      <c r="AZ81" s="180">
        <v>144</v>
      </c>
      <c r="BA81" s="302" t="s">
        <v>470</v>
      </c>
      <c r="BB81" s="303"/>
      <c r="BC81" s="61"/>
      <c r="BD81" s="304" t="s">
        <v>343</v>
      </c>
      <c r="BE81" s="304"/>
      <c r="BF81" s="304"/>
      <c r="BG81" s="304"/>
      <c r="BH81" s="304"/>
      <c r="BI81" s="180">
        <f>BI82</f>
        <v>72</v>
      </c>
      <c r="BJ81" s="346" t="s">
        <v>470</v>
      </c>
      <c r="BK81" s="340"/>
      <c r="BL81" s="26"/>
      <c r="BM81" s="304" t="s">
        <v>342</v>
      </c>
      <c r="BN81" s="304"/>
      <c r="BO81" s="304"/>
      <c r="BP81" s="304"/>
      <c r="BQ81" s="304"/>
      <c r="BR81" s="183"/>
      <c r="BS81" s="319"/>
      <c r="BT81" s="320"/>
      <c r="BU81" s="26"/>
      <c r="BV81" s="300"/>
      <c r="BW81" s="300"/>
      <c r="BX81" s="300"/>
      <c r="BY81" s="300"/>
      <c r="BZ81" s="300"/>
      <c r="CA81" s="183"/>
      <c r="CB81" s="302" t="s">
        <v>471</v>
      </c>
      <c r="CC81" s="303"/>
      <c r="CD81" s="26"/>
      <c r="CE81" s="300"/>
      <c r="CF81" s="300"/>
      <c r="CG81" s="300"/>
      <c r="CH81" s="300"/>
      <c r="CI81" s="300"/>
      <c r="CJ81" s="141"/>
      <c r="CK81" s="148"/>
      <c r="CL81" s="142"/>
    </row>
    <row r="82" spans="1:91" ht="13.5" customHeight="1" thickBot="1">
      <c r="A82" s="23"/>
      <c r="B82" s="39" t="s">
        <v>189</v>
      </c>
      <c r="C82" s="307"/>
      <c r="D82" s="307"/>
      <c r="E82" s="307"/>
      <c r="F82" s="307"/>
      <c r="G82" s="23">
        <f>G81</f>
        <v>216</v>
      </c>
      <c r="H82" s="23"/>
      <c r="I82" s="23"/>
      <c r="J82" s="23">
        <f>J81</f>
        <v>216</v>
      </c>
      <c r="K82" s="308" t="str">
        <f>K81</f>
        <v>6 нед.</v>
      </c>
      <c r="L82" s="308"/>
      <c r="M82" s="308"/>
      <c r="N82" s="308"/>
      <c r="O82" s="308"/>
      <c r="P82" s="38"/>
      <c r="Q82" s="23"/>
      <c r="R82" s="23"/>
      <c r="S82" s="23"/>
      <c r="T82" s="305"/>
      <c r="U82" s="305"/>
      <c r="V82" s="305"/>
      <c r="W82" s="305"/>
      <c r="X82" s="305"/>
      <c r="Y82" s="38"/>
      <c r="Z82" s="23"/>
      <c r="AA82" s="23"/>
      <c r="AB82" s="23"/>
      <c r="AC82" s="305"/>
      <c r="AD82" s="305"/>
      <c r="AE82" s="305"/>
      <c r="AF82" s="305"/>
      <c r="AG82" s="305"/>
      <c r="AH82" s="341"/>
      <c r="AI82" s="342"/>
      <c r="AJ82" s="23"/>
      <c r="AK82" s="23"/>
      <c r="AL82" s="309"/>
      <c r="AM82" s="309"/>
      <c r="AN82" s="309"/>
      <c r="AO82" s="309"/>
      <c r="AP82" s="309"/>
      <c r="AQ82" s="339"/>
      <c r="AR82" s="340"/>
      <c r="AS82" s="23"/>
      <c r="AT82" s="23"/>
      <c r="AU82" s="305"/>
      <c r="AV82" s="305"/>
      <c r="AW82" s="305"/>
      <c r="AX82" s="305"/>
      <c r="AY82" s="305"/>
      <c r="AZ82" s="183">
        <v>144</v>
      </c>
      <c r="BA82" s="302" t="s">
        <v>470</v>
      </c>
      <c r="BB82" s="303"/>
      <c r="BC82" s="23"/>
      <c r="BD82" s="310" t="s">
        <v>342</v>
      </c>
      <c r="BE82" s="310"/>
      <c r="BF82" s="310"/>
      <c r="BG82" s="310"/>
      <c r="BH82" s="310"/>
      <c r="BI82" s="184">
        <v>72</v>
      </c>
      <c r="BJ82" s="346" t="s">
        <v>470</v>
      </c>
      <c r="BK82" s="340"/>
      <c r="BL82" s="23"/>
      <c r="BM82" s="310" t="s">
        <v>342</v>
      </c>
      <c r="BN82" s="310"/>
      <c r="BO82" s="310"/>
      <c r="BP82" s="310"/>
      <c r="BQ82" s="310"/>
      <c r="BR82" s="339"/>
      <c r="BS82" s="340"/>
      <c r="BT82" s="23"/>
      <c r="BU82" s="23"/>
      <c r="BV82" s="305"/>
      <c r="BW82" s="305"/>
      <c r="BX82" s="305"/>
      <c r="BY82" s="305"/>
      <c r="BZ82" s="305"/>
      <c r="CA82" s="339"/>
      <c r="CB82" s="340"/>
      <c r="CC82" s="23"/>
      <c r="CD82" s="23"/>
      <c r="CE82" s="305"/>
      <c r="CF82" s="305"/>
      <c r="CG82" s="305"/>
      <c r="CH82" s="305"/>
      <c r="CI82" s="305"/>
      <c r="CJ82" s="141"/>
      <c r="CK82" s="148"/>
      <c r="CL82" s="142"/>
    </row>
    <row r="83" spans="1:91" ht="13.5" customHeight="1" thickBot="1">
      <c r="A83" s="23"/>
      <c r="B83" s="39" t="s">
        <v>190</v>
      </c>
      <c r="C83" s="307"/>
      <c r="D83" s="307"/>
      <c r="E83" s="307"/>
      <c r="F83" s="307"/>
      <c r="G83" s="23"/>
      <c r="H83" s="23"/>
      <c r="I83" s="23"/>
      <c r="J83" s="23"/>
      <c r="K83" s="308"/>
      <c r="L83" s="308"/>
      <c r="M83" s="308"/>
      <c r="N83" s="308"/>
      <c r="O83" s="308"/>
      <c r="P83" s="38"/>
      <c r="Q83" s="23"/>
      <c r="R83" s="23"/>
      <c r="S83" s="23"/>
      <c r="T83" s="305"/>
      <c r="U83" s="305"/>
      <c r="V83" s="305"/>
      <c r="W83" s="305"/>
      <c r="X83" s="305"/>
      <c r="Y83" s="38"/>
      <c r="Z83" s="23"/>
      <c r="AA83" s="23"/>
      <c r="AB83" s="23"/>
      <c r="AC83" s="305"/>
      <c r="AD83" s="305"/>
      <c r="AE83" s="305"/>
      <c r="AF83" s="305"/>
      <c r="AG83" s="305"/>
      <c r="AH83" s="313"/>
      <c r="AI83" s="314"/>
      <c r="AJ83" s="23"/>
      <c r="AK83" s="23"/>
      <c r="AL83" s="306"/>
      <c r="AM83" s="306"/>
      <c r="AN83" s="306"/>
      <c r="AO83" s="306"/>
      <c r="AP83" s="306"/>
      <c r="AQ83" s="313"/>
      <c r="AR83" s="316"/>
      <c r="AS83" s="50"/>
      <c r="AT83" s="23"/>
      <c r="AU83" s="305"/>
      <c r="AV83" s="305"/>
      <c r="AW83" s="305"/>
      <c r="AX83" s="305"/>
      <c r="AY83" s="305"/>
      <c r="AZ83" s="313"/>
      <c r="BA83" s="314"/>
      <c r="BB83" s="23"/>
      <c r="BC83" s="23"/>
      <c r="BD83" s="311"/>
      <c r="BE83" s="311"/>
      <c r="BF83" s="311"/>
      <c r="BG83" s="311"/>
      <c r="BH83" s="311"/>
      <c r="BI83" s="347"/>
      <c r="BJ83" s="344"/>
      <c r="BK83" s="23"/>
      <c r="BL83" s="23"/>
      <c r="BM83" s="311"/>
      <c r="BN83" s="311"/>
      <c r="BO83" s="311"/>
      <c r="BP83" s="311"/>
      <c r="BQ83" s="311"/>
      <c r="BR83" s="313"/>
      <c r="BS83" s="314"/>
      <c r="BT83" s="23"/>
      <c r="BU83" s="23"/>
      <c r="BV83" s="305"/>
      <c r="BW83" s="305"/>
      <c r="BX83" s="305"/>
      <c r="BY83" s="305"/>
      <c r="BZ83" s="305"/>
      <c r="CA83" s="313"/>
      <c r="CB83" s="314"/>
      <c r="CC83" s="23"/>
      <c r="CD83" s="23"/>
      <c r="CE83" s="305"/>
      <c r="CF83" s="305"/>
      <c r="CG83" s="305"/>
      <c r="CH83" s="305"/>
      <c r="CI83" s="305"/>
      <c r="CJ83" s="141"/>
      <c r="CK83" s="148"/>
      <c r="CL83" s="142"/>
    </row>
    <row r="84" spans="1:91" ht="23.25" customHeight="1" thickBot="1">
      <c r="A84" s="30"/>
      <c r="B84" s="27" t="s">
        <v>191</v>
      </c>
      <c r="C84" s="298"/>
      <c r="D84" s="298"/>
      <c r="E84" s="298"/>
      <c r="F84" s="298"/>
      <c r="G84" s="61">
        <f>J84</f>
        <v>684</v>
      </c>
      <c r="H84" s="61"/>
      <c r="I84" s="61"/>
      <c r="J84" s="61">
        <f>J55+J60+J67+J72</f>
        <v>684</v>
      </c>
      <c r="K84" s="299" t="s">
        <v>434</v>
      </c>
      <c r="L84" s="299"/>
      <c r="M84" s="299"/>
      <c r="N84" s="299"/>
      <c r="O84" s="299"/>
      <c r="P84" s="28"/>
      <c r="Q84" s="26"/>
      <c r="R84" s="26"/>
      <c r="S84" s="26"/>
      <c r="T84" s="300"/>
      <c r="U84" s="300"/>
      <c r="V84" s="300"/>
      <c r="W84" s="300"/>
      <c r="X84" s="300"/>
      <c r="Y84" s="28"/>
      <c r="Z84" s="26"/>
      <c r="AA84" s="26"/>
      <c r="AB84" s="26"/>
      <c r="AC84" s="300"/>
      <c r="AD84" s="300"/>
      <c r="AE84" s="300"/>
      <c r="AF84" s="300"/>
      <c r="AG84" s="300"/>
      <c r="AH84" s="338"/>
      <c r="AI84" s="320"/>
      <c r="AJ84" s="26"/>
      <c r="AK84" s="26"/>
      <c r="AL84" s="312"/>
      <c r="AM84" s="312"/>
      <c r="AN84" s="312"/>
      <c r="AO84" s="312"/>
      <c r="AP84" s="312"/>
      <c r="AQ84" s="180">
        <v>216</v>
      </c>
      <c r="AR84" s="343" t="s">
        <v>470</v>
      </c>
      <c r="AS84" s="343"/>
      <c r="AT84" s="26"/>
      <c r="AU84" s="304" t="s">
        <v>346</v>
      </c>
      <c r="AV84" s="304"/>
      <c r="AW84" s="304"/>
      <c r="AX84" s="304"/>
      <c r="AY84" s="304"/>
      <c r="AZ84" s="315"/>
      <c r="BA84" s="303"/>
      <c r="BB84" s="61"/>
      <c r="BC84" s="61"/>
      <c r="BD84" s="304"/>
      <c r="BE84" s="304"/>
      <c r="BF84" s="304"/>
      <c r="BG84" s="304"/>
      <c r="BH84" s="304"/>
      <c r="BI84" s="183">
        <v>144</v>
      </c>
      <c r="BJ84" s="319" t="s">
        <v>470</v>
      </c>
      <c r="BK84" s="320"/>
      <c r="BL84" s="26"/>
      <c r="BM84" s="300" t="s">
        <v>343</v>
      </c>
      <c r="BN84" s="300"/>
      <c r="BO84" s="300"/>
      <c r="BP84" s="300"/>
      <c r="BQ84" s="300"/>
      <c r="BR84" s="180">
        <v>180</v>
      </c>
      <c r="BS84" s="302" t="s">
        <v>471</v>
      </c>
      <c r="BT84" s="303"/>
      <c r="BU84" s="61"/>
      <c r="BV84" s="304" t="s">
        <v>345</v>
      </c>
      <c r="BW84" s="304"/>
      <c r="BX84" s="304"/>
      <c r="BY84" s="304"/>
      <c r="BZ84" s="304"/>
      <c r="CA84" s="180">
        <v>144</v>
      </c>
      <c r="CB84" s="302" t="s">
        <v>471</v>
      </c>
      <c r="CC84" s="303"/>
      <c r="CD84" s="61"/>
      <c r="CE84" s="304" t="s">
        <v>343</v>
      </c>
      <c r="CF84" s="304"/>
      <c r="CG84" s="304"/>
      <c r="CH84" s="304"/>
      <c r="CI84" s="304"/>
      <c r="CJ84" s="141"/>
      <c r="CK84" s="148"/>
      <c r="CL84" s="142"/>
    </row>
    <row r="85" spans="1:91" ht="13.5" customHeight="1" thickBot="1">
      <c r="A85" s="23"/>
      <c r="B85" s="39" t="s">
        <v>189</v>
      </c>
      <c r="C85" s="307"/>
      <c r="D85" s="307"/>
      <c r="E85" s="307"/>
      <c r="F85" s="307"/>
      <c r="G85" s="23">
        <f>J85</f>
        <v>684</v>
      </c>
      <c r="H85" s="23"/>
      <c r="I85" s="23"/>
      <c r="J85" s="23">
        <f>J84</f>
        <v>684</v>
      </c>
      <c r="K85" s="308" t="str">
        <f>K84</f>
        <v>19 нед.</v>
      </c>
      <c r="L85" s="308"/>
      <c r="M85" s="308"/>
      <c r="N85" s="308"/>
      <c r="O85" s="308"/>
      <c r="P85" s="38"/>
      <c r="Q85" s="23"/>
      <c r="R85" s="23"/>
      <c r="S85" s="23"/>
      <c r="T85" s="305"/>
      <c r="U85" s="305"/>
      <c r="V85" s="305"/>
      <c r="W85" s="305"/>
      <c r="X85" s="305"/>
      <c r="Y85" s="38"/>
      <c r="Z85" s="23"/>
      <c r="AA85" s="23"/>
      <c r="AB85" s="23"/>
      <c r="AC85" s="305"/>
      <c r="AD85" s="305"/>
      <c r="AE85" s="305"/>
      <c r="AF85" s="305"/>
      <c r="AG85" s="305"/>
      <c r="AH85" s="339"/>
      <c r="AI85" s="340"/>
      <c r="AJ85" s="23"/>
      <c r="AK85" s="23"/>
      <c r="AL85" s="321"/>
      <c r="AM85" s="321"/>
      <c r="AN85" s="321"/>
      <c r="AO85" s="321"/>
      <c r="AP85" s="321"/>
      <c r="AQ85" s="182">
        <f>AQ84</f>
        <v>216</v>
      </c>
      <c r="AR85" s="343" t="s">
        <v>470</v>
      </c>
      <c r="AS85" s="343"/>
      <c r="AT85" s="23"/>
      <c r="AU85" s="305" t="s">
        <v>346</v>
      </c>
      <c r="AV85" s="305"/>
      <c r="AW85" s="305"/>
      <c r="AX85" s="305"/>
      <c r="AY85" s="305"/>
      <c r="AZ85" s="338"/>
      <c r="BA85" s="320"/>
      <c r="BB85" s="23"/>
      <c r="BC85" s="23"/>
      <c r="BD85" s="300"/>
      <c r="BE85" s="300"/>
      <c r="BF85" s="300"/>
      <c r="BG85" s="300"/>
      <c r="BH85" s="300"/>
      <c r="BI85" s="184">
        <f>BI84</f>
        <v>144</v>
      </c>
      <c r="BJ85" s="319" t="s">
        <v>470</v>
      </c>
      <c r="BK85" s="320"/>
      <c r="BL85" s="23"/>
      <c r="BM85" s="305" t="s">
        <v>343</v>
      </c>
      <c r="BN85" s="305"/>
      <c r="BO85" s="305"/>
      <c r="BP85" s="305"/>
      <c r="BQ85" s="305"/>
      <c r="BR85" s="184">
        <v>180</v>
      </c>
      <c r="BS85" s="302" t="s">
        <v>471</v>
      </c>
      <c r="BT85" s="303"/>
      <c r="BU85" s="23"/>
      <c r="BV85" s="305" t="s">
        <v>345</v>
      </c>
      <c r="BW85" s="305"/>
      <c r="BX85" s="305"/>
      <c r="BY85" s="305"/>
      <c r="BZ85" s="305"/>
      <c r="CA85" s="184">
        <v>144</v>
      </c>
      <c r="CB85" s="302" t="s">
        <v>471</v>
      </c>
      <c r="CC85" s="303"/>
      <c r="CD85" s="23"/>
      <c r="CE85" s="305" t="s">
        <v>343</v>
      </c>
      <c r="CF85" s="305"/>
      <c r="CG85" s="305"/>
      <c r="CH85" s="305"/>
      <c r="CI85" s="305"/>
      <c r="CJ85" s="141"/>
      <c r="CK85" s="148"/>
      <c r="CL85" s="142"/>
    </row>
    <row r="86" spans="1:91" ht="13.5" customHeight="1" thickBot="1">
      <c r="A86" s="23"/>
      <c r="B86" s="39" t="s">
        <v>190</v>
      </c>
      <c r="C86" s="307"/>
      <c r="D86" s="307"/>
      <c r="E86" s="307"/>
      <c r="F86" s="307"/>
      <c r="G86" s="23"/>
      <c r="H86" s="23"/>
      <c r="I86" s="23"/>
      <c r="J86" s="23"/>
      <c r="K86" s="308"/>
      <c r="L86" s="308"/>
      <c r="M86" s="308"/>
      <c r="N86" s="308"/>
      <c r="O86" s="308"/>
      <c r="P86" s="38"/>
      <c r="Q86" s="23"/>
      <c r="R86" s="23"/>
      <c r="S86" s="23"/>
      <c r="T86" s="305"/>
      <c r="U86" s="305"/>
      <c r="V86" s="305"/>
      <c r="W86" s="305"/>
      <c r="X86" s="305"/>
      <c r="Y86" s="38"/>
      <c r="Z86" s="23"/>
      <c r="AA86" s="23"/>
      <c r="AB86" s="23"/>
      <c r="AC86" s="305"/>
      <c r="AD86" s="305"/>
      <c r="AE86" s="305"/>
      <c r="AF86" s="305"/>
      <c r="AG86" s="305"/>
      <c r="AH86" s="313"/>
      <c r="AI86" s="314"/>
      <c r="AJ86" s="23"/>
      <c r="AK86" s="23"/>
      <c r="AL86" s="321"/>
      <c r="AM86" s="321"/>
      <c r="AN86" s="321"/>
      <c r="AO86" s="321"/>
      <c r="AP86" s="321"/>
      <c r="AQ86" s="313"/>
      <c r="AR86" s="314"/>
      <c r="AS86" s="23"/>
      <c r="AT86" s="23"/>
      <c r="AU86" s="305"/>
      <c r="AV86" s="305"/>
      <c r="AW86" s="305"/>
      <c r="AX86" s="305"/>
      <c r="AY86" s="305"/>
      <c r="AZ86" s="313"/>
      <c r="BA86" s="314"/>
      <c r="BB86" s="23"/>
      <c r="BC86" s="23"/>
      <c r="BD86" s="305"/>
      <c r="BE86" s="305"/>
      <c r="BF86" s="305"/>
      <c r="BG86" s="305"/>
      <c r="BH86" s="305"/>
      <c r="BI86" s="313"/>
      <c r="BJ86" s="314"/>
      <c r="BK86" s="23"/>
      <c r="BL86" s="23"/>
      <c r="BM86" s="305"/>
      <c r="BN86" s="305"/>
      <c r="BO86" s="305"/>
      <c r="BP86" s="305"/>
      <c r="BQ86" s="305"/>
      <c r="BR86" s="313"/>
      <c r="BS86" s="314"/>
      <c r="BT86" s="23"/>
      <c r="BU86" s="23"/>
      <c r="BV86" s="305"/>
      <c r="BW86" s="305"/>
      <c r="BX86" s="305"/>
      <c r="BY86" s="305"/>
      <c r="BZ86" s="305"/>
      <c r="CA86" s="313"/>
      <c r="CB86" s="314"/>
      <c r="CC86" s="23"/>
      <c r="CD86" s="23"/>
      <c r="CE86" s="305"/>
      <c r="CF86" s="305"/>
      <c r="CG86" s="305"/>
      <c r="CH86" s="305"/>
      <c r="CI86" s="305"/>
      <c r="CJ86" s="141"/>
      <c r="CK86" s="148"/>
      <c r="CL86" s="142"/>
    </row>
    <row r="87" spans="1:91" ht="21.75" thickBot="1">
      <c r="A87" s="30" t="s">
        <v>62</v>
      </c>
      <c r="B87" s="27" t="s">
        <v>63</v>
      </c>
      <c r="C87" s="32"/>
      <c r="D87" s="32"/>
      <c r="E87" s="32">
        <v>8</v>
      </c>
      <c r="F87" s="26"/>
      <c r="G87" s="26" t="s">
        <v>60</v>
      </c>
      <c r="H87" s="26"/>
      <c r="I87" s="26"/>
      <c r="J87" s="26" t="s">
        <v>60</v>
      </c>
      <c r="K87" s="318" t="s">
        <v>343</v>
      </c>
      <c r="L87" s="318"/>
      <c r="M87" s="318"/>
      <c r="N87" s="318"/>
      <c r="O87" s="318"/>
      <c r="P87" s="317"/>
      <c r="Q87" s="317"/>
      <c r="R87" s="26"/>
      <c r="S87" s="26"/>
      <c r="T87" s="26"/>
      <c r="U87" s="318"/>
      <c r="V87" s="318"/>
      <c r="W87" s="318"/>
      <c r="X87" s="318"/>
      <c r="Y87" s="317"/>
      <c r="Z87" s="317"/>
      <c r="AA87" s="26"/>
      <c r="AB87" s="26"/>
      <c r="AC87" s="26"/>
      <c r="AD87" s="318"/>
      <c r="AE87" s="318"/>
      <c r="AF87" s="318"/>
      <c r="AG87" s="318"/>
      <c r="AH87" s="317"/>
      <c r="AI87" s="317"/>
      <c r="AJ87" s="26"/>
      <c r="AK87" s="26"/>
      <c r="AL87" s="26"/>
      <c r="AM87" s="318"/>
      <c r="AN87" s="318"/>
      <c r="AO87" s="318"/>
      <c r="AP87" s="318"/>
      <c r="AQ87" s="317" t="s">
        <v>186</v>
      </c>
      <c r="AR87" s="317"/>
      <c r="AS87" s="26"/>
      <c r="AT87" s="26"/>
      <c r="AU87" s="26"/>
      <c r="AV87" s="318"/>
      <c r="AW87" s="318"/>
      <c r="AX87" s="318"/>
      <c r="AY87" s="318"/>
      <c r="AZ87" s="317" t="s">
        <v>186</v>
      </c>
      <c r="BA87" s="317"/>
      <c r="BB87" s="26"/>
      <c r="BC87" s="26"/>
      <c r="BD87" s="26"/>
      <c r="BE87" s="318"/>
      <c r="BF87" s="318"/>
      <c r="BG87" s="318"/>
      <c r="BH87" s="318"/>
      <c r="BI87" s="317" t="s">
        <v>186</v>
      </c>
      <c r="BJ87" s="317"/>
      <c r="BK87" s="26"/>
      <c r="BL87" s="26"/>
      <c r="BM87" s="26"/>
      <c r="BN87" s="318"/>
      <c r="BO87" s="318"/>
      <c r="BP87" s="318"/>
      <c r="BQ87" s="318"/>
      <c r="BR87" s="317" t="s">
        <v>186</v>
      </c>
      <c r="BS87" s="317"/>
      <c r="BT87" s="26"/>
      <c r="BU87" s="26"/>
      <c r="BV87" s="26"/>
      <c r="BW87" s="318"/>
      <c r="BX87" s="318"/>
      <c r="BY87" s="318"/>
      <c r="BZ87" s="318"/>
      <c r="CA87" s="317" t="s">
        <v>186</v>
      </c>
      <c r="CB87" s="317"/>
      <c r="CC87" s="26"/>
      <c r="CD87" s="26" t="s">
        <v>60</v>
      </c>
      <c r="CE87" s="26" t="s">
        <v>15</v>
      </c>
      <c r="CF87" s="318"/>
      <c r="CG87" s="318"/>
      <c r="CH87" s="318"/>
      <c r="CI87" s="318"/>
      <c r="CJ87" s="141"/>
      <c r="CK87" s="148"/>
      <c r="CL87" s="142"/>
    </row>
    <row r="88" spans="1:91" ht="21.75" thickBot="1">
      <c r="A88" s="40"/>
      <c r="B88" s="33" t="s">
        <v>192</v>
      </c>
      <c r="C88" s="318"/>
      <c r="D88" s="318"/>
      <c r="E88" s="318"/>
      <c r="F88" s="318"/>
      <c r="G88" s="61" t="s">
        <v>53</v>
      </c>
      <c r="H88" s="61"/>
      <c r="I88" s="61"/>
      <c r="J88" s="61" t="s">
        <v>53</v>
      </c>
      <c r="K88" s="299" t="s">
        <v>346</v>
      </c>
      <c r="L88" s="299"/>
      <c r="M88" s="318"/>
      <c r="N88" s="318"/>
      <c r="O88" s="318"/>
      <c r="P88" s="317"/>
      <c r="Q88" s="317"/>
      <c r="R88" s="26"/>
      <c r="S88" s="26"/>
      <c r="T88" s="26"/>
      <c r="U88" s="318"/>
      <c r="V88" s="318"/>
      <c r="W88" s="318"/>
      <c r="X88" s="318"/>
      <c r="Y88" s="317"/>
      <c r="Z88" s="317"/>
      <c r="AA88" s="26"/>
      <c r="AB88" s="26"/>
      <c r="AC88" s="26"/>
      <c r="AD88" s="318"/>
      <c r="AE88" s="318"/>
      <c r="AF88" s="318"/>
      <c r="AG88" s="318"/>
      <c r="AH88" s="317"/>
      <c r="AI88" s="317"/>
      <c r="AJ88" s="26"/>
      <c r="AK88" s="26"/>
      <c r="AL88" s="26"/>
      <c r="AM88" s="318"/>
      <c r="AN88" s="318"/>
      <c r="AO88" s="318"/>
      <c r="AP88" s="318"/>
      <c r="AQ88" s="317" t="s">
        <v>186</v>
      </c>
      <c r="AR88" s="317"/>
      <c r="AS88" s="26"/>
      <c r="AT88" s="26"/>
      <c r="AU88" s="26"/>
      <c r="AV88" s="318"/>
      <c r="AW88" s="318"/>
      <c r="AX88" s="318"/>
      <c r="AY88" s="318"/>
      <c r="AZ88" s="317" t="s">
        <v>186</v>
      </c>
      <c r="BA88" s="317"/>
      <c r="BB88" s="26"/>
      <c r="BC88" s="26"/>
      <c r="BD88" s="26"/>
      <c r="BE88" s="318"/>
      <c r="BF88" s="318"/>
      <c r="BG88" s="318"/>
      <c r="BH88" s="318"/>
      <c r="BI88" s="317" t="s">
        <v>186</v>
      </c>
      <c r="BJ88" s="317"/>
      <c r="BK88" s="26"/>
      <c r="BL88" s="26"/>
      <c r="BM88" s="26"/>
      <c r="BN88" s="318"/>
      <c r="BO88" s="318"/>
      <c r="BP88" s="318"/>
      <c r="BQ88" s="318"/>
      <c r="BR88" s="317" t="s">
        <v>186</v>
      </c>
      <c r="BS88" s="317"/>
      <c r="BT88" s="26"/>
      <c r="BU88" s="26"/>
      <c r="BV88" s="26"/>
      <c r="BW88" s="318"/>
      <c r="BX88" s="318"/>
      <c r="BY88" s="318"/>
      <c r="BZ88" s="318"/>
      <c r="CA88" s="317" t="s">
        <v>186</v>
      </c>
      <c r="CB88" s="317"/>
      <c r="CC88" s="26"/>
      <c r="CD88" s="26" t="s">
        <v>53</v>
      </c>
      <c r="CE88" s="26" t="s">
        <v>16</v>
      </c>
      <c r="CF88" s="318"/>
      <c r="CG88" s="318"/>
      <c r="CH88" s="318"/>
      <c r="CI88" s="318"/>
      <c r="CJ88" s="141"/>
      <c r="CK88" s="148"/>
      <c r="CL88" s="142"/>
    </row>
    <row r="89" spans="1:91" ht="23.25" customHeight="1">
      <c r="A89" s="9"/>
      <c r="B89" s="19" t="s">
        <v>193</v>
      </c>
      <c r="C89" s="322"/>
      <c r="D89" s="322"/>
      <c r="E89" s="322"/>
      <c r="F89" s="322"/>
      <c r="G89" s="23" t="s">
        <v>60</v>
      </c>
      <c r="H89" s="23"/>
      <c r="I89" s="23"/>
      <c r="J89" s="23" t="s">
        <v>60</v>
      </c>
      <c r="K89" s="308" t="s">
        <v>343</v>
      </c>
      <c r="L89" s="308"/>
      <c r="M89" s="308"/>
      <c r="N89" s="308"/>
      <c r="O89" s="308"/>
      <c r="P89" s="322"/>
      <c r="Q89" s="322"/>
      <c r="R89" s="9"/>
      <c r="S89" s="23"/>
      <c r="T89" s="9"/>
      <c r="U89" s="252"/>
      <c r="V89" s="252"/>
      <c r="W89" s="252"/>
      <c r="X89" s="252"/>
      <c r="Y89" s="322"/>
      <c r="Z89" s="322"/>
      <c r="AA89" s="9"/>
      <c r="AB89" s="23"/>
      <c r="AC89" s="9"/>
      <c r="AD89" s="252"/>
      <c r="AE89" s="252"/>
      <c r="AF89" s="252"/>
      <c r="AG89" s="252"/>
      <c r="AH89" s="322"/>
      <c r="AI89" s="322"/>
      <c r="AJ89" s="9"/>
      <c r="AK89" s="23"/>
      <c r="AL89" s="9"/>
      <c r="AM89" s="252"/>
      <c r="AN89" s="252"/>
      <c r="AO89" s="252"/>
      <c r="AP89" s="252"/>
      <c r="AQ89" s="322" t="s">
        <v>186</v>
      </c>
      <c r="AR89" s="322"/>
      <c r="AS89" s="9"/>
      <c r="AT89" s="23"/>
      <c r="AU89" s="9"/>
      <c r="AV89" s="252"/>
      <c r="AW89" s="252"/>
      <c r="AX89" s="252"/>
      <c r="AY89" s="252"/>
      <c r="AZ89" s="322" t="s">
        <v>186</v>
      </c>
      <c r="BA89" s="322"/>
      <c r="BB89" s="9"/>
      <c r="BC89" s="23"/>
      <c r="BD89" s="9"/>
      <c r="BE89" s="252"/>
      <c r="BF89" s="252"/>
      <c r="BG89" s="252"/>
      <c r="BH89" s="252"/>
      <c r="BI89" s="322" t="s">
        <v>186</v>
      </c>
      <c r="BJ89" s="322"/>
      <c r="BK89" s="9"/>
      <c r="BL89" s="23"/>
      <c r="BM89" s="9"/>
      <c r="BN89" s="252"/>
      <c r="BO89" s="252"/>
      <c r="BP89" s="252"/>
      <c r="BQ89" s="252"/>
      <c r="BR89" s="322" t="s">
        <v>186</v>
      </c>
      <c r="BS89" s="322"/>
      <c r="BT89" s="9"/>
      <c r="BU89" s="23"/>
      <c r="BV89" s="9"/>
      <c r="BW89" s="252"/>
      <c r="BX89" s="252"/>
      <c r="BY89" s="252"/>
      <c r="BZ89" s="252"/>
      <c r="CA89" s="322" t="s">
        <v>186</v>
      </c>
      <c r="CB89" s="322"/>
      <c r="CC89" s="9"/>
      <c r="CD89" s="23" t="s">
        <v>60</v>
      </c>
      <c r="CE89" s="9" t="s">
        <v>15</v>
      </c>
      <c r="CF89" s="252"/>
      <c r="CG89" s="252"/>
      <c r="CH89" s="252"/>
      <c r="CI89" s="252"/>
      <c r="CJ89" s="140"/>
      <c r="CK89" s="36"/>
      <c r="CL89" s="35"/>
    </row>
    <row r="90" spans="1:91" ht="21.75" thickBot="1">
      <c r="A90" s="9"/>
      <c r="B90" s="19" t="s">
        <v>194</v>
      </c>
      <c r="C90" s="322"/>
      <c r="D90" s="322"/>
      <c r="E90" s="322"/>
      <c r="F90" s="322"/>
      <c r="G90" s="23" t="s">
        <v>57</v>
      </c>
      <c r="H90" s="23"/>
      <c r="I90" s="23"/>
      <c r="J90" s="23" t="s">
        <v>57</v>
      </c>
      <c r="K90" s="308" t="s">
        <v>342</v>
      </c>
      <c r="L90" s="308"/>
      <c r="M90" s="308"/>
      <c r="N90" s="308"/>
      <c r="O90" s="308"/>
      <c r="P90" s="322"/>
      <c r="Q90" s="322"/>
      <c r="R90" s="9"/>
      <c r="S90" s="23"/>
      <c r="T90" s="9"/>
      <c r="U90" s="252"/>
      <c r="V90" s="252"/>
      <c r="W90" s="252"/>
      <c r="X90" s="252"/>
      <c r="Y90" s="322"/>
      <c r="Z90" s="322"/>
      <c r="AA90" s="9"/>
      <c r="AB90" s="23"/>
      <c r="AC90" s="9"/>
      <c r="AD90" s="252"/>
      <c r="AE90" s="252"/>
      <c r="AF90" s="252"/>
      <c r="AG90" s="252"/>
      <c r="AH90" s="322"/>
      <c r="AI90" s="322"/>
      <c r="AJ90" s="9"/>
      <c r="AK90" s="23"/>
      <c r="AL90" s="9"/>
      <c r="AM90" s="252"/>
      <c r="AN90" s="252"/>
      <c r="AO90" s="252"/>
      <c r="AP90" s="252"/>
      <c r="AQ90" s="322" t="s">
        <v>186</v>
      </c>
      <c r="AR90" s="322"/>
      <c r="AS90" s="9"/>
      <c r="AT90" s="23"/>
      <c r="AU90" s="9"/>
      <c r="AV90" s="252"/>
      <c r="AW90" s="252"/>
      <c r="AX90" s="252"/>
      <c r="AY90" s="252"/>
      <c r="AZ90" s="322" t="s">
        <v>186</v>
      </c>
      <c r="BA90" s="322"/>
      <c r="BB90" s="9"/>
      <c r="BC90" s="23"/>
      <c r="BD90" s="9"/>
      <c r="BE90" s="252"/>
      <c r="BF90" s="252"/>
      <c r="BG90" s="252"/>
      <c r="BH90" s="252"/>
      <c r="BI90" s="322" t="s">
        <v>186</v>
      </c>
      <c r="BJ90" s="322"/>
      <c r="BK90" s="9"/>
      <c r="BL90" s="23"/>
      <c r="BM90" s="9"/>
      <c r="BN90" s="252"/>
      <c r="BO90" s="252"/>
      <c r="BP90" s="252"/>
      <c r="BQ90" s="252"/>
      <c r="BR90" s="322" t="s">
        <v>186</v>
      </c>
      <c r="BS90" s="322"/>
      <c r="BT90" s="9"/>
      <c r="BU90" s="23"/>
      <c r="BV90" s="9"/>
      <c r="BW90" s="252"/>
      <c r="BX90" s="252"/>
      <c r="BY90" s="252"/>
      <c r="BZ90" s="252"/>
      <c r="CA90" s="322" t="s">
        <v>186</v>
      </c>
      <c r="CB90" s="322"/>
      <c r="CC90" s="9"/>
      <c r="CD90" s="23" t="s">
        <v>57</v>
      </c>
      <c r="CE90" s="9" t="s">
        <v>13</v>
      </c>
      <c r="CF90" s="252"/>
      <c r="CG90" s="252"/>
      <c r="CH90" s="252"/>
      <c r="CI90" s="252"/>
      <c r="CJ90" s="140"/>
      <c r="CK90" s="36"/>
      <c r="CL90" s="35"/>
    </row>
    <row r="91" spans="1:91" ht="13.5" customHeight="1">
      <c r="A91" s="41"/>
      <c r="B91" s="325" t="s">
        <v>195</v>
      </c>
      <c r="C91" s="325"/>
      <c r="D91" s="325"/>
      <c r="E91" s="325"/>
      <c r="F91" s="325"/>
      <c r="G91" s="329" t="s">
        <v>348</v>
      </c>
      <c r="H91" s="330"/>
      <c r="I91" s="330"/>
      <c r="J91" s="330"/>
      <c r="K91" s="330"/>
      <c r="L91" s="330"/>
      <c r="M91" s="330"/>
      <c r="N91" s="330"/>
      <c r="O91" s="331"/>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c r="CB91" s="323"/>
      <c r="CC91" s="323"/>
      <c r="CD91" s="323"/>
      <c r="CE91" s="323"/>
      <c r="CF91" s="323"/>
      <c r="CG91" s="323"/>
      <c r="CH91" s="323"/>
      <c r="CI91" s="323"/>
      <c r="CJ91" s="141"/>
      <c r="CK91" s="148"/>
      <c r="CL91" s="142"/>
    </row>
    <row r="92" spans="1:91" ht="13.5" customHeight="1" thickBot="1">
      <c r="A92" s="42"/>
      <c r="B92" s="326" t="s">
        <v>196</v>
      </c>
      <c r="C92" s="326"/>
      <c r="D92" s="326"/>
      <c r="E92" s="326"/>
      <c r="F92" s="326"/>
      <c r="G92" s="332"/>
      <c r="H92" s="333"/>
      <c r="I92" s="333"/>
      <c r="J92" s="333"/>
      <c r="K92" s="333"/>
      <c r="L92" s="333"/>
      <c r="M92" s="333"/>
      <c r="N92" s="333"/>
      <c r="O92" s="33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c r="BX92" s="324"/>
      <c r="BY92" s="324"/>
      <c r="BZ92" s="324"/>
      <c r="CA92" s="324"/>
      <c r="CB92" s="324"/>
      <c r="CC92" s="324"/>
      <c r="CD92" s="324"/>
      <c r="CE92" s="324"/>
      <c r="CF92" s="324"/>
      <c r="CG92" s="324"/>
      <c r="CH92" s="324"/>
      <c r="CI92" s="324"/>
      <c r="CJ92" s="141"/>
      <c r="CK92" s="148"/>
      <c r="CL92" s="142"/>
    </row>
    <row r="93" spans="1:91" ht="13.5" customHeight="1">
      <c r="A93" s="41"/>
      <c r="B93" s="325" t="s">
        <v>197</v>
      </c>
      <c r="C93" s="325"/>
      <c r="D93" s="325"/>
      <c r="E93" s="325"/>
      <c r="F93" s="325"/>
      <c r="G93" s="329" t="s">
        <v>348</v>
      </c>
      <c r="H93" s="330"/>
      <c r="I93" s="330"/>
      <c r="J93" s="330"/>
      <c r="K93" s="330"/>
      <c r="L93" s="330"/>
      <c r="M93" s="330"/>
      <c r="N93" s="330"/>
      <c r="O93" s="331"/>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323"/>
      <c r="CE93" s="323"/>
      <c r="CF93" s="323"/>
      <c r="CG93" s="323"/>
      <c r="CH93" s="323"/>
      <c r="CI93" s="323"/>
      <c r="CJ93" s="141"/>
      <c r="CK93" s="148"/>
      <c r="CL93" s="142"/>
    </row>
    <row r="94" spans="1:91" ht="13.5" customHeight="1" thickBot="1">
      <c r="A94" s="42"/>
      <c r="B94" s="326" t="s">
        <v>196</v>
      </c>
      <c r="C94" s="326"/>
      <c r="D94" s="326"/>
      <c r="E94" s="326"/>
      <c r="F94" s="326"/>
      <c r="G94" s="332"/>
      <c r="H94" s="333"/>
      <c r="I94" s="333"/>
      <c r="J94" s="333"/>
      <c r="K94" s="333"/>
      <c r="L94" s="333"/>
      <c r="M94" s="333"/>
      <c r="N94" s="333"/>
      <c r="O94" s="33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324"/>
      <c r="BO94" s="324"/>
      <c r="BP94" s="324"/>
      <c r="BQ94" s="324"/>
      <c r="BR94" s="324"/>
      <c r="BS94" s="324"/>
      <c r="BT94" s="324"/>
      <c r="BU94" s="324"/>
      <c r="BV94" s="324"/>
      <c r="BW94" s="324"/>
      <c r="BX94" s="324"/>
      <c r="BY94" s="324"/>
      <c r="BZ94" s="324"/>
      <c r="CA94" s="324"/>
      <c r="CB94" s="324"/>
      <c r="CC94" s="324"/>
      <c r="CD94" s="324"/>
      <c r="CE94" s="324"/>
      <c r="CF94" s="324"/>
      <c r="CG94" s="324"/>
      <c r="CH94" s="324"/>
      <c r="CI94" s="324"/>
      <c r="CJ94" s="141"/>
      <c r="CK94" s="148"/>
      <c r="CL94" s="142"/>
    </row>
    <row r="95" spans="1:91" s="10" customFormat="1" ht="32.25" thickBot="1">
      <c r="A95" s="143"/>
      <c r="B95" s="144" t="s">
        <v>354</v>
      </c>
      <c r="C95" s="145">
        <f>C25</f>
        <v>13</v>
      </c>
      <c r="D95" s="145"/>
      <c r="E95" s="145">
        <v>39</v>
      </c>
      <c r="F95" s="145"/>
      <c r="G95" s="145">
        <f>G25+G80+G88</f>
        <v>5646</v>
      </c>
      <c r="H95" s="145">
        <f>H25</f>
        <v>1506</v>
      </c>
      <c r="I95" s="145"/>
      <c r="J95" s="145">
        <f>J25+J80+J88</f>
        <v>4140</v>
      </c>
      <c r="K95" s="145">
        <f>K25</f>
        <v>1114</v>
      </c>
      <c r="L95" s="145"/>
      <c r="M95" s="145">
        <f>M25</f>
        <v>90</v>
      </c>
      <c r="N95" s="145">
        <f>N25</f>
        <v>30</v>
      </c>
      <c r="O95" s="145"/>
      <c r="P95" s="145"/>
      <c r="Q95" s="145"/>
      <c r="R95" s="145"/>
      <c r="S95" s="145"/>
      <c r="T95" s="145"/>
      <c r="U95" s="145"/>
      <c r="V95" s="145"/>
      <c r="W95" s="145"/>
      <c r="X95" s="145"/>
      <c r="Y95" s="145"/>
      <c r="Z95" s="145"/>
      <c r="AA95" s="145"/>
      <c r="AB95" s="145"/>
      <c r="AC95" s="145"/>
      <c r="AD95" s="145"/>
      <c r="AE95" s="145"/>
      <c r="AF95" s="145"/>
      <c r="AG95" s="145"/>
      <c r="AH95" s="145">
        <f>AH25</f>
        <v>916</v>
      </c>
      <c r="AI95" s="145">
        <f>AI25</f>
        <v>304</v>
      </c>
      <c r="AJ95" s="145"/>
      <c r="AK95" s="145">
        <f>AK25</f>
        <v>612</v>
      </c>
      <c r="AL95" s="145">
        <f>AL25+72</f>
        <v>302</v>
      </c>
      <c r="AM95" s="145"/>
      <c r="AN95" s="145">
        <f>AN25</f>
        <v>6</v>
      </c>
      <c r="AO95" s="145"/>
      <c r="AP95" s="145"/>
      <c r="AQ95" s="145">
        <f>AQ25+AQ80</f>
        <v>1132</v>
      </c>
      <c r="AR95" s="145">
        <f>AR25</f>
        <v>304</v>
      </c>
      <c r="AS95" s="145"/>
      <c r="AT95" s="145">
        <f>AT25+AQ80</f>
        <v>828</v>
      </c>
      <c r="AU95" s="145">
        <f>AU25</f>
        <v>250</v>
      </c>
      <c r="AV95" s="145"/>
      <c r="AW95" s="145"/>
      <c r="AX95" s="145"/>
      <c r="AY95" s="145"/>
      <c r="AZ95" s="145">
        <f>AZ25+AZ80</f>
        <v>790</v>
      </c>
      <c r="BA95" s="145">
        <f>BA25</f>
        <v>214</v>
      </c>
      <c r="BB95" s="145"/>
      <c r="BC95" s="145">
        <f>BC25+AZ80</f>
        <v>576</v>
      </c>
      <c r="BD95" s="145">
        <f>BD25</f>
        <v>168</v>
      </c>
      <c r="BE95" s="145"/>
      <c r="BF95" s="145"/>
      <c r="BG95" s="145"/>
      <c r="BH95" s="145"/>
      <c r="BI95" s="145">
        <f>BI25+BI80</f>
        <v>1188</v>
      </c>
      <c r="BJ95" s="145">
        <f>BJ25</f>
        <v>324</v>
      </c>
      <c r="BK95" s="145"/>
      <c r="BL95" s="145">
        <f>BL25+BI80</f>
        <v>864</v>
      </c>
      <c r="BM95" s="145">
        <f>BM25</f>
        <v>256</v>
      </c>
      <c r="BN95" s="145"/>
      <c r="BO95" s="145"/>
      <c r="BP95" s="145"/>
      <c r="BQ95" s="145"/>
      <c r="BR95" s="145">
        <f>BR25+BR80</f>
        <v>774</v>
      </c>
      <c r="BS95" s="145">
        <f>BS25</f>
        <v>198</v>
      </c>
      <c r="BT95" s="145"/>
      <c r="BU95" s="145">
        <f>BU25+BR80</f>
        <v>576</v>
      </c>
      <c r="BV95" s="145">
        <f>BV25</f>
        <v>166</v>
      </c>
      <c r="BW95" s="145"/>
      <c r="BX95" s="145">
        <f>BX25</f>
        <v>22</v>
      </c>
      <c r="BY95" s="145"/>
      <c r="BZ95" s="145"/>
      <c r="CA95" s="145">
        <f>CA25+CA80+CD87</f>
        <v>774</v>
      </c>
      <c r="CB95" s="145">
        <f>CB25</f>
        <v>162</v>
      </c>
      <c r="CC95" s="145"/>
      <c r="CD95" s="145">
        <f>CD25+CA80+CD87</f>
        <v>612</v>
      </c>
      <c r="CE95" s="145">
        <f>CE25</f>
        <v>118</v>
      </c>
      <c r="CF95" s="145"/>
      <c r="CG95" s="145">
        <f>CG25</f>
        <v>16</v>
      </c>
      <c r="CH95" s="145"/>
      <c r="CI95" s="147"/>
      <c r="CJ95" s="146"/>
      <c r="CK95" s="148">
        <f>CK26+CK33+CK37</f>
        <v>2124</v>
      </c>
      <c r="CL95" s="142">
        <f>CL26+CL33+CL37</f>
        <v>900</v>
      </c>
    </row>
    <row r="96" spans="1:91" s="168" customFormat="1" ht="42.75" thickBot="1">
      <c r="A96" s="26"/>
      <c r="B96" s="27" t="s">
        <v>355</v>
      </c>
      <c r="C96" s="59">
        <f>C95+C52</f>
        <v>19</v>
      </c>
      <c r="D96" s="59">
        <f t="shared" ref="D96:BO96" si="27">D95+D52</f>
        <v>0</v>
      </c>
      <c r="E96" s="59">
        <f t="shared" si="27"/>
        <v>51</v>
      </c>
      <c r="F96" s="59">
        <f t="shared" si="27"/>
        <v>1</v>
      </c>
      <c r="G96" s="59">
        <f t="shared" si="27"/>
        <v>7188</v>
      </c>
      <c r="H96" s="59">
        <f t="shared" si="27"/>
        <v>2016</v>
      </c>
      <c r="I96" s="59">
        <f t="shared" si="27"/>
        <v>0</v>
      </c>
      <c r="J96" s="59">
        <f t="shared" si="27"/>
        <v>5172</v>
      </c>
      <c r="K96" s="59">
        <f t="shared" si="27"/>
        <v>1408</v>
      </c>
      <c r="L96" s="59">
        <f t="shared" si="27"/>
        <v>110</v>
      </c>
      <c r="M96" s="59">
        <f t="shared" si="27"/>
        <v>90</v>
      </c>
      <c r="N96" s="59">
        <f t="shared" si="27"/>
        <v>60</v>
      </c>
      <c r="O96" s="59">
        <f t="shared" si="27"/>
        <v>0</v>
      </c>
      <c r="P96" s="59">
        <f t="shared" si="27"/>
        <v>0</v>
      </c>
      <c r="Q96" s="59">
        <f t="shared" si="27"/>
        <v>0</v>
      </c>
      <c r="R96" s="59">
        <f t="shared" si="27"/>
        <v>0</v>
      </c>
      <c r="S96" s="59">
        <f t="shared" si="27"/>
        <v>0</v>
      </c>
      <c r="T96" s="59">
        <f t="shared" si="27"/>
        <v>0</v>
      </c>
      <c r="U96" s="59">
        <f t="shared" si="27"/>
        <v>0</v>
      </c>
      <c r="V96" s="59">
        <f t="shared" si="27"/>
        <v>0</v>
      </c>
      <c r="W96" s="59">
        <f t="shared" si="27"/>
        <v>0</v>
      </c>
      <c r="X96" s="59">
        <f t="shared" si="27"/>
        <v>0</v>
      </c>
      <c r="Y96" s="59">
        <f t="shared" si="27"/>
        <v>0</v>
      </c>
      <c r="Z96" s="59">
        <f t="shared" si="27"/>
        <v>0</v>
      </c>
      <c r="AA96" s="59">
        <f t="shared" si="27"/>
        <v>0</v>
      </c>
      <c r="AB96" s="59">
        <f t="shared" si="27"/>
        <v>0</v>
      </c>
      <c r="AC96" s="59">
        <f t="shared" si="27"/>
        <v>0</v>
      </c>
      <c r="AD96" s="59">
        <f t="shared" si="27"/>
        <v>0</v>
      </c>
      <c r="AE96" s="59">
        <f t="shared" si="27"/>
        <v>0</v>
      </c>
      <c r="AF96" s="59">
        <f t="shared" si="27"/>
        <v>0</v>
      </c>
      <c r="AG96" s="59">
        <f t="shared" si="27"/>
        <v>0</v>
      </c>
      <c r="AH96" s="59">
        <f t="shared" si="27"/>
        <v>916</v>
      </c>
      <c r="AI96" s="59">
        <f t="shared" si="27"/>
        <v>304</v>
      </c>
      <c r="AJ96" s="59">
        <f t="shared" si="27"/>
        <v>0</v>
      </c>
      <c r="AK96" s="59">
        <f t="shared" si="27"/>
        <v>612</v>
      </c>
      <c r="AL96" s="59">
        <f t="shared" si="27"/>
        <v>302</v>
      </c>
      <c r="AM96" s="59">
        <f t="shared" si="27"/>
        <v>0</v>
      </c>
      <c r="AN96" s="59">
        <f t="shared" si="27"/>
        <v>6</v>
      </c>
      <c r="AO96" s="59">
        <f t="shared" si="27"/>
        <v>0</v>
      </c>
      <c r="AP96" s="59">
        <f t="shared" si="27"/>
        <v>0</v>
      </c>
      <c r="AQ96" s="59">
        <f t="shared" si="27"/>
        <v>1336</v>
      </c>
      <c r="AR96" s="59">
        <f t="shared" si="27"/>
        <v>372</v>
      </c>
      <c r="AS96" s="59">
        <f t="shared" si="27"/>
        <v>0</v>
      </c>
      <c r="AT96" s="59">
        <f t="shared" si="27"/>
        <v>964</v>
      </c>
      <c r="AU96" s="59">
        <f t="shared" si="27"/>
        <v>304</v>
      </c>
      <c r="AV96" s="59">
        <f t="shared" si="27"/>
        <v>14</v>
      </c>
      <c r="AW96" s="59">
        <f t="shared" si="27"/>
        <v>0</v>
      </c>
      <c r="AX96" s="59">
        <f t="shared" si="27"/>
        <v>0</v>
      </c>
      <c r="AY96" s="59">
        <f t="shared" si="27"/>
        <v>0</v>
      </c>
      <c r="AZ96" s="59">
        <f t="shared" si="27"/>
        <v>1112</v>
      </c>
      <c r="BA96" s="59">
        <f t="shared" si="27"/>
        <v>320</v>
      </c>
      <c r="BB96" s="59">
        <f t="shared" si="27"/>
        <v>0</v>
      </c>
      <c r="BC96" s="59">
        <f t="shared" si="27"/>
        <v>792</v>
      </c>
      <c r="BD96" s="59">
        <f t="shared" si="27"/>
        <v>232</v>
      </c>
      <c r="BE96" s="59">
        <f t="shared" si="27"/>
        <v>24</v>
      </c>
      <c r="BF96" s="59">
        <f t="shared" si="27"/>
        <v>0</v>
      </c>
      <c r="BG96" s="59">
        <f t="shared" si="27"/>
        <v>0</v>
      </c>
      <c r="BH96" s="59">
        <f t="shared" si="27"/>
        <v>0</v>
      </c>
      <c r="BI96" s="59">
        <f t="shared" si="27"/>
        <v>1834</v>
      </c>
      <c r="BJ96" s="59">
        <f t="shared" si="27"/>
        <v>538</v>
      </c>
      <c r="BK96" s="59">
        <f t="shared" si="27"/>
        <v>0</v>
      </c>
      <c r="BL96" s="59">
        <f t="shared" si="27"/>
        <v>1296</v>
      </c>
      <c r="BM96" s="59">
        <f t="shared" si="27"/>
        <v>412</v>
      </c>
      <c r="BN96" s="59">
        <f t="shared" si="27"/>
        <v>60</v>
      </c>
      <c r="BO96" s="59">
        <f t="shared" si="27"/>
        <v>0</v>
      </c>
      <c r="BP96" s="59">
        <f t="shared" ref="BP96:CK96" si="28">BP95+BP52</f>
        <v>0</v>
      </c>
      <c r="BQ96" s="59">
        <f t="shared" si="28"/>
        <v>0</v>
      </c>
      <c r="BR96" s="59">
        <f t="shared" si="28"/>
        <v>1036</v>
      </c>
      <c r="BS96" s="59">
        <f t="shared" si="28"/>
        <v>284</v>
      </c>
      <c r="BT96" s="59">
        <f t="shared" si="28"/>
        <v>0</v>
      </c>
      <c r="BU96" s="59">
        <f t="shared" si="28"/>
        <v>752</v>
      </c>
      <c r="BV96" s="59">
        <f t="shared" si="28"/>
        <v>230</v>
      </c>
      <c r="BW96" s="59">
        <f t="shared" si="28"/>
        <v>12</v>
      </c>
      <c r="BX96" s="59">
        <f t="shared" si="28"/>
        <v>22</v>
      </c>
      <c r="BY96" s="59">
        <f t="shared" si="28"/>
        <v>30</v>
      </c>
      <c r="BZ96" s="59">
        <f t="shared" si="28"/>
        <v>0</v>
      </c>
      <c r="CA96" s="59">
        <f t="shared" si="28"/>
        <v>882</v>
      </c>
      <c r="CB96" s="59">
        <f t="shared" si="28"/>
        <v>198</v>
      </c>
      <c r="CC96" s="59">
        <f t="shared" si="28"/>
        <v>0</v>
      </c>
      <c r="CD96" s="59">
        <f t="shared" si="28"/>
        <v>684</v>
      </c>
      <c r="CE96" s="59">
        <f t="shared" si="28"/>
        <v>154</v>
      </c>
      <c r="CF96" s="59">
        <f t="shared" si="28"/>
        <v>0</v>
      </c>
      <c r="CG96" s="59">
        <f t="shared" si="28"/>
        <v>16</v>
      </c>
      <c r="CH96" s="59">
        <f t="shared" si="28"/>
        <v>0</v>
      </c>
      <c r="CI96" s="59">
        <f t="shared" si="28"/>
        <v>0</v>
      </c>
      <c r="CJ96" s="59">
        <f t="shared" si="28"/>
        <v>0</v>
      </c>
      <c r="CK96" s="59">
        <f t="shared" si="28"/>
        <v>2964</v>
      </c>
      <c r="CL96" s="179">
        <v>939</v>
      </c>
      <c r="CM96" s="10"/>
    </row>
    <row r="97" spans="1:91" s="168" customFormat="1" ht="13.5" customHeight="1">
      <c r="A97" s="336"/>
      <c r="B97" s="328" t="s">
        <v>350</v>
      </c>
      <c r="C97" s="328"/>
      <c r="D97" s="328"/>
      <c r="E97" s="328"/>
      <c r="F97" s="328"/>
      <c r="G97" s="328"/>
      <c r="H97" s="328"/>
      <c r="I97" s="328"/>
      <c r="J97" s="328"/>
      <c r="K97" s="328"/>
      <c r="L97" s="328"/>
      <c r="M97" s="328"/>
      <c r="N97" s="328"/>
      <c r="O97" s="328"/>
      <c r="P97" s="327">
        <v>0</v>
      </c>
      <c r="Q97" s="327"/>
      <c r="R97" s="327"/>
      <c r="S97" s="327"/>
      <c r="T97" s="327"/>
      <c r="U97" s="327"/>
      <c r="V97" s="327"/>
      <c r="W97" s="327"/>
      <c r="X97" s="327"/>
      <c r="Y97" s="327">
        <v>3</v>
      </c>
      <c r="Z97" s="327"/>
      <c r="AA97" s="327"/>
      <c r="AB97" s="327"/>
      <c r="AC97" s="327"/>
      <c r="AD97" s="327"/>
      <c r="AE97" s="327"/>
      <c r="AF97" s="327"/>
      <c r="AG97" s="327"/>
      <c r="AH97" s="327">
        <v>0</v>
      </c>
      <c r="AI97" s="327"/>
      <c r="AJ97" s="327"/>
      <c r="AK97" s="327"/>
      <c r="AL97" s="327"/>
      <c r="AM97" s="327"/>
      <c r="AN97" s="327"/>
      <c r="AO97" s="327"/>
      <c r="AP97" s="327"/>
      <c r="AQ97" s="327">
        <v>2</v>
      </c>
      <c r="AR97" s="327"/>
      <c r="AS97" s="327"/>
      <c r="AT97" s="327"/>
      <c r="AU97" s="327"/>
      <c r="AV97" s="327"/>
      <c r="AW97" s="327"/>
      <c r="AX97" s="327"/>
      <c r="AY97" s="327"/>
      <c r="AZ97" s="327">
        <v>2</v>
      </c>
      <c r="BA97" s="327"/>
      <c r="BB97" s="327"/>
      <c r="BC97" s="327"/>
      <c r="BD97" s="327"/>
      <c r="BE97" s="327"/>
      <c r="BF97" s="327"/>
      <c r="BG97" s="327"/>
      <c r="BH97" s="327"/>
      <c r="BI97" s="327">
        <v>3</v>
      </c>
      <c r="BJ97" s="327"/>
      <c r="BK97" s="327"/>
      <c r="BL97" s="327"/>
      <c r="BM97" s="327"/>
      <c r="BN97" s="327"/>
      <c r="BO97" s="327"/>
      <c r="BP97" s="327"/>
      <c r="BQ97" s="327"/>
      <c r="BR97" s="327">
        <v>2</v>
      </c>
      <c r="BS97" s="327"/>
      <c r="BT97" s="327"/>
      <c r="BU97" s="327"/>
      <c r="BV97" s="327"/>
      <c r="BW97" s="327"/>
      <c r="BX97" s="327"/>
      <c r="BY97" s="327"/>
      <c r="BZ97" s="327"/>
      <c r="CA97" s="327">
        <v>2</v>
      </c>
      <c r="CB97" s="327"/>
      <c r="CC97" s="327"/>
      <c r="CD97" s="327"/>
      <c r="CE97" s="327"/>
      <c r="CF97" s="327"/>
      <c r="CG97" s="327"/>
      <c r="CH97" s="327"/>
      <c r="CI97" s="327"/>
      <c r="CJ97" s="335"/>
      <c r="CK97" s="335"/>
      <c r="CL97" s="335"/>
      <c r="CM97" s="10"/>
    </row>
    <row r="98" spans="1:91" s="168" customFormat="1" ht="13.5" customHeight="1">
      <c r="A98" s="337"/>
      <c r="B98" s="328" t="s">
        <v>352</v>
      </c>
      <c r="C98" s="328"/>
      <c r="D98" s="328"/>
      <c r="E98" s="328"/>
      <c r="F98" s="328"/>
      <c r="G98" s="328"/>
      <c r="H98" s="328"/>
      <c r="I98" s="328"/>
      <c r="J98" s="328"/>
      <c r="K98" s="328"/>
      <c r="L98" s="328"/>
      <c r="M98" s="328"/>
      <c r="N98" s="328"/>
      <c r="O98" s="328"/>
      <c r="P98" s="327">
        <v>0</v>
      </c>
      <c r="Q98" s="327"/>
      <c r="R98" s="327"/>
      <c r="S98" s="327"/>
      <c r="T98" s="327"/>
      <c r="U98" s="327"/>
      <c r="V98" s="327"/>
      <c r="W98" s="327"/>
      <c r="X98" s="327"/>
      <c r="Y98" s="327">
        <v>0</v>
      </c>
      <c r="Z98" s="327"/>
      <c r="AA98" s="327"/>
      <c r="AB98" s="327"/>
      <c r="AC98" s="327"/>
      <c r="AD98" s="327"/>
      <c r="AE98" s="327"/>
      <c r="AF98" s="327"/>
      <c r="AG98" s="327"/>
      <c r="AH98" s="327">
        <v>0</v>
      </c>
      <c r="AI98" s="327"/>
      <c r="AJ98" s="327"/>
      <c r="AK98" s="327"/>
      <c r="AL98" s="327"/>
      <c r="AM98" s="327"/>
      <c r="AN98" s="327"/>
      <c r="AO98" s="327"/>
      <c r="AP98" s="327"/>
      <c r="AQ98" s="327">
        <v>0</v>
      </c>
      <c r="AR98" s="327"/>
      <c r="AS98" s="327"/>
      <c r="AT98" s="327"/>
      <c r="AU98" s="327"/>
      <c r="AV98" s="327"/>
      <c r="AW98" s="327"/>
      <c r="AX98" s="327"/>
      <c r="AY98" s="327"/>
      <c r="AZ98" s="327">
        <v>0</v>
      </c>
      <c r="BA98" s="327"/>
      <c r="BB98" s="327"/>
      <c r="BC98" s="327"/>
      <c r="BD98" s="327"/>
      <c r="BE98" s="327"/>
      <c r="BF98" s="327"/>
      <c r="BG98" s="327"/>
      <c r="BH98" s="327"/>
      <c r="BI98" s="327">
        <v>0</v>
      </c>
      <c r="BJ98" s="327"/>
      <c r="BK98" s="327"/>
      <c r="BL98" s="327"/>
      <c r="BM98" s="327"/>
      <c r="BN98" s="327"/>
      <c r="BO98" s="327"/>
      <c r="BP98" s="327"/>
      <c r="BQ98" s="327"/>
      <c r="BR98" s="327">
        <v>0</v>
      </c>
      <c r="BS98" s="327"/>
      <c r="BT98" s="327"/>
      <c r="BU98" s="327"/>
      <c r="BV98" s="327"/>
      <c r="BW98" s="327"/>
      <c r="BX98" s="327"/>
      <c r="BY98" s="327"/>
      <c r="BZ98" s="327"/>
      <c r="CA98" s="327">
        <v>0</v>
      </c>
      <c r="CB98" s="327"/>
      <c r="CC98" s="327"/>
      <c r="CD98" s="327"/>
      <c r="CE98" s="327"/>
      <c r="CF98" s="327"/>
      <c r="CG98" s="327"/>
      <c r="CH98" s="327"/>
      <c r="CI98" s="327"/>
      <c r="CJ98" s="335"/>
      <c r="CK98" s="272"/>
      <c r="CL98" s="335"/>
      <c r="CM98" s="10"/>
    </row>
    <row r="99" spans="1:91" s="168" customFormat="1" ht="13.5" customHeight="1">
      <c r="A99" s="337"/>
      <c r="B99" s="328" t="s">
        <v>351</v>
      </c>
      <c r="C99" s="328"/>
      <c r="D99" s="328"/>
      <c r="E99" s="328"/>
      <c r="F99" s="328"/>
      <c r="G99" s="328"/>
      <c r="H99" s="328"/>
      <c r="I99" s="328"/>
      <c r="J99" s="328"/>
      <c r="K99" s="328"/>
      <c r="L99" s="328"/>
      <c r="M99" s="328"/>
      <c r="N99" s="328"/>
      <c r="O99" s="328"/>
      <c r="P99" s="327">
        <v>2</v>
      </c>
      <c r="Q99" s="327"/>
      <c r="R99" s="327"/>
      <c r="S99" s="327"/>
      <c r="T99" s="327"/>
      <c r="U99" s="327"/>
      <c r="V99" s="327"/>
      <c r="W99" s="327"/>
      <c r="X99" s="327"/>
      <c r="Y99" s="327">
        <v>7</v>
      </c>
      <c r="Z99" s="327"/>
      <c r="AA99" s="327"/>
      <c r="AB99" s="327"/>
      <c r="AC99" s="327"/>
      <c r="AD99" s="327"/>
      <c r="AE99" s="327"/>
      <c r="AF99" s="327"/>
      <c r="AG99" s="327"/>
      <c r="AH99" s="327">
        <v>6</v>
      </c>
      <c r="AI99" s="327"/>
      <c r="AJ99" s="327"/>
      <c r="AK99" s="327"/>
      <c r="AL99" s="327"/>
      <c r="AM99" s="327"/>
      <c r="AN99" s="327"/>
      <c r="AO99" s="327"/>
      <c r="AP99" s="327"/>
      <c r="AQ99" s="327">
        <v>4</v>
      </c>
      <c r="AR99" s="327"/>
      <c r="AS99" s="327"/>
      <c r="AT99" s="327"/>
      <c r="AU99" s="327"/>
      <c r="AV99" s="327"/>
      <c r="AW99" s="327"/>
      <c r="AX99" s="327"/>
      <c r="AY99" s="327"/>
      <c r="AZ99" s="327">
        <v>4</v>
      </c>
      <c r="BA99" s="327"/>
      <c r="BB99" s="327"/>
      <c r="BC99" s="327"/>
      <c r="BD99" s="327"/>
      <c r="BE99" s="327"/>
      <c r="BF99" s="327"/>
      <c r="BG99" s="327"/>
      <c r="BH99" s="327"/>
      <c r="BI99" s="327">
        <v>6</v>
      </c>
      <c r="BJ99" s="327"/>
      <c r="BK99" s="327"/>
      <c r="BL99" s="327"/>
      <c r="BM99" s="327"/>
      <c r="BN99" s="327"/>
      <c r="BO99" s="327"/>
      <c r="BP99" s="327"/>
      <c r="BQ99" s="327"/>
      <c r="BR99" s="327">
        <v>3</v>
      </c>
      <c r="BS99" s="327"/>
      <c r="BT99" s="327"/>
      <c r="BU99" s="327"/>
      <c r="BV99" s="327"/>
      <c r="BW99" s="327"/>
      <c r="BX99" s="327"/>
      <c r="BY99" s="327"/>
      <c r="BZ99" s="327"/>
      <c r="CA99" s="327">
        <v>6</v>
      </c>
      <c r="CB99" s="327"/>
      <c r="CC99" s="327"/>
      <c r="CD99" s="327"/>
      <c r="CE99" s="327"/>
      <c r="CF99" s="327"/>
      <c r="CG99" s="327"/>
      <c r="CH99" s="327"/>
      <c r="CI99" s="327"/>
      <c r="CJ99" s="335"/>
      <c r="CK99" s="272"/>
      <c r="CL99" s="335"/>
      <c r="CM99" s="10"/>
    </row>
    <row r="100" spans="1:91" s="168" customFormat="1" ht="13.5" customHeight="1">
      <c r="A100" s="291"/>
      <c r="B100" s="328" t="s">
        <v>478</v>
      </c>
      <c r="C100" s="328"/>
      <c r="D100" s="328"/>
      <c r="E100" s="328"/>
      <c r="F100" s="328"/>
      <c r="G100" s="328"/>
      <c r="H100" s="328"/>
      <c r="I100" s="328"/>
      <c r="J100" s="328"/>
      <c r="K100" s="328"/>
      <c r="L100" s="328"/>
      <c r="M100" s="328"/>
      <c r="N100" s="328"/>
      <c r="O100" s="328"/>
      <c r="P100" s="327">
        <v>1</v>
      </c>
      <c r="Q100" s="327"/>
      <c r="R100" s="327"/>
      <c r="S100" s="327"/>
      <c r="T100" s="327"/>
      <c r="U100" s="327"/>
      <c r="V100" s="327"/>
      <c r="W100" s="327"/>
      <c r="X100" s="327"/>
      <c r="Y100" s="327"/>
      <c r="Z100" s="327"/>
      <c r="AA100" s="327"/>
      <c r="AB100" s="327"/>
      <c r="AC100" s="327"/>
      <c r="AD100" s="327"/>
      <c r="AE100" s="327"/>
      <c r="AF100" s="327"/>
      <c r="AG100" s="327"/>
      <c r="AH100" s="327">
        <v>0</v>
      </c>
      <c r="AI100" s="327"/>
      <c r="AJ100" s="327"/>
      <c r="AK100" s="327"/>
      <c r="AL100" s="327"/>
      <c r="AM100" s="327"/>
      <c r="AN100" s="327"/>
      <c r="AO100" s="327"/>
      <c r="AP100" s="327"/>
      <c r="AQ100" s="327">
        <v>0</v>
      </c>
      <c r="AR100" s="327"/>
      <c r="AS100" s="327"/>
      <c r="AT100" s="327"/>
      <c r="AU100" s="327"/>
      <c r="AV100" s="327"/>
      <c r="AW100" s="327"/>
      <c r="AX100" s="327"/>
      <c r="AY100" s="327"/>
      <c r="AZ100" s="327">
        <v>0</v>
      </c>
      <c r="BA100" s="327"/>
      <c r="BB100" s="327"/>
      <c r="BC100" s="327"/>
      <c r="BD100" s="327"/>
      <c r="BE100" s="327"/>
      <c r="BF100" s="327"/>
      <c r="BG100" s="327"/>
      <c r="BH100" s="327"/>
      <c r="BI100" s="327">
        <v>0</v>
      </c>
      <c r="BJ100" s="327"/>
      <c r="BK100" s="327"/>
      <c r="BL100" s="327"/>
      <c r="BM100" s="327"/>
      <c r="BN100" s="327"/>
      <c r="BO100" s="327"/>
      <c r="BP100" s="327"/>
      <c r="BQ100" s="327"/>
      <c r="BR100" s="327">
        <v>1</v>
      </c>
      <c r="BS100" s="327"/>
      <c r="BT100" s="327"/>
      <c r="BU100" s="327"/>
      <c r="BV100" s="327"/>
      <c r="BW100" s="327"/>
      <c r="BX100" s="327"/>
      <c r="BY100" s="327"/>
      <c r="BZ100" s="327"/>
      <c r="CA100" s="327">
        <v>0</v>
      </c>
      <c r="CB100" s="327"/>
      <c r="CC100" s="327"/>
      <c r="CD100" s="327"/>
      <c r="CE100" s="327"/>
      <c r="CF100" s="327"/>
      <c r="CG100" s="327"/>
      <c r="CH100" s="327"/>
      <c r="CI100" s="327"/>
      <c r="CJ100" s="335"/>
      <c r="CK100" s="335"/>
      <c r="CL100" s="335"/>
      <c r="CM100" s="10"/>
    </row>
  </sheetData>
  <mergeCells count="373">
    <mergeCell ref="BS84:BT84"/>
    <mergeCell ref="BS85:BT85"/>
    <mergeCell ref="BS81:BT81"/>
    <mergeCell ref="BR82:BS82"/>
    <mergeCell ref="BR83:BS83"/>
    <mergeCell ref="BJ82:BK82"/>
    <mergeCell ref="BJ81:BK81"/>
    <mergeCell ref="BJ80:BK80"/>
    <mergeCell ref="CB85:CC85"/>
    <mergeCell ref="CA82:CB82"/>
    <mergeCell ref="CA83:CB83"/>
    <mergeCell ref="BV85:BZ85"/>
    <mergeCell ref="BV84:BZ84"/>
    <mergeCell ref="BV83:BZ83"/>
    <mergeCell ref="BV82:BZ82"/>
    <mergeCell ref="BI83:BJ83"/>
    <mergeCell ref="BJ84:BK84"/>
    <mergeCell ref="AQ81:AR81"/>
    <mergeCell ref="AR80:AS80"/>
    <mergeCell ref="AU80:AY80"/>
    <mergeCell ref="BD80:BH80"/>
    <mergeCell ref="BA80:BB80"/>
    <mergeCell ref="BA81:BB81"/>
    <mergeCell ref="AH84:AI84"/>
    <mergeCell ref="AH85:AI85"/>
    <mergeCell ref="AC84:AG84"/>
    <mergeCell ref="AL85:AP85"/>
    <mergeCell ref="BA82:BB82"/>
    <mergeCell ref="AR84:AS84"/>
    <mergeCell ref="AR85:AS85"/>
    <mergeCell ref="AL83:AP83"/>
    <mergeCell ref="AQ88:AR88"/>
    <mergeCell ref="AZ85:BA85"/>
    <mergeCell ref="AU83:AY83"/>
    <mergeCell ref="AQ82:AR82"/>
    <mergeCell ref="AL80:AP80"/>
    <mergeCell ref="AH80:AI80"/>
    <mergeCell ref="AH81:AI81"/>
    <mergeCell ref="AH82:AI82"/>
    <mergeCell ref="AH88:AI88"/>
    <mergeCell ref="AH83:AI83"/>
    <mergeCell ref="K72:L72"/>
    <mergeCell ref="K77:L77"/>
    <mergeCell ref="K87:L87"/>
    <mergeCell ref="M87:O87"/>
    <mergeCell ref="K84:O84"/>
    <mergeCell ref="K86:O86"/>
    <mergeCell ref="AD88:AG88"/>
    <mergeCell ref="G91:O92"/>
    <mergeCell ref="T84:X84"/>
    <mergeCell ref="AQ91:AY91"/>
    <mergeCell ref="AH87:AI87"/>
    <mergeCell ref="AM87:AP87"/>
    <mergeCell ref="AQ87:AR87"/>
    <mergeCell ref="AV87:AY87"/>
    <mergeCell ref="AH86:AI86"/>
    <mergeCell ref="AD90:AG90"/>
    <mergeCell ref="Y100:AG100"/>
    <mergeCell ref="AH100:AP100"/>
    <mergeCell ref="AQ100:AY100"/>
    <mergeCell ref="U90:X90"/>
    <mergeCell ref="Y90:Z90"/>
    <mergeCell ref="AH90:AI90"/>
    <mergeCell ref="AH99:AP99"/>
    <mergeCell ref="AQ99:AY99"/>
    <mergeCell ref="P99:X99"/>
    <mergeCell ref="Y99:AG99"/>
    <mergeCell ref="AH97:AP97"/>
    <mergeCell ref="AZ97:BH97"/>
    <mergeCell ref="BI97:BQ97"/>
    <mergeCell ref="P98:X98"/>
    <mergeCell ref="Y98:AG98"/>
    <mergeCell ref="AH98:AP98"/>
    <mergeCell ref="AQ97:AY97"/>
    <mergeCell ref="AQ98:AY98"/>
    <mergeCell ref="AZ98:BH98"/>
    <mergeCell ref="BI98:BQ98"/>
    <mergeCell ref="BR98:BZ98"/>
    <mergeCell ref="BR100:BZ100"/>
    <mergeCell ref="AZ99:BH99"/>
    <mergeCell ref="BI99:BQ99"/>
    <mergeCell ref="BR99:BZ99"/>
    <mergeCell ref="AZ100:BH100"/>
    <mergeCell ref="BI100:BQ100"/>
    <mergeCell ref="CJ97:CL100"/>
    <mergeCell ref="CA98:CI98"/>
    <mergeCell ref="CA99:CI99"/>
    <mergeCell ref="CA100:CI100"/>
    <mergeCell ref="A97:A100"/>
    <mergeCell ref="B97:O97"/>
    <mergeCell ref="P97:X97"/>
    <mergeCell ref="Y97:AG97"/>
    <mergeCell ref="B98:O98"/>
    <mergeCell ref="B99:O99"/>
    <mergeCell ref="B100:O100"/>
    <mergeCell ref="P100:X100"/>
    <mergeCell ref="AZ94:BH94"/>
    <mergeCell ref="BI94:BQ94"/>
    <mergeCell ref="BR94:BZ94"/>
    <mergeCell ref="B94:F94"/>
    <mergeCell ref="P94:X94"/>
    <mergeCell ref="Y94:AG94"/>
    <mergeCell ref="AH94:AP94"/>
    <mergeCell ref="G93:O94"/>
    <mergeCell ref="AQ94:AY94"/>
    <mergeCell ref="BR97:BZ97"/>
    <mergeCell ref="CA93:CI93"/>
    <mergeCell ref="CA97:CI97"/>
    <mergeCell ref="CA94:CI94"/>
    <mergeCell ref="CA92:CI92"/>
    <mergeCell ref="B93:F93"/>
    <mergeCell ref="P93:X93"/>
    <mergeCell ref="Y93:AG93"/>
    <mergeCell ref="AH93:AP93"/>
    <mergeCell ref="AQ93:AY93"/>
    <mergeCell ref="BR92:BZ92"/>
    <mergeCell ref="AZ93:BH93"/>
    <mergeCell ref="BI93:BQ93"/>
    <mergeCell ref="BR93:BZ93"/>
    <mergeCell ref="B91:F91"/>
    <mergeCell ref="BI92:BQ92"/>
    <mergeCell ref="B92:F92"/>
    <mergeCell ref="P92:X92"/>
    <mergeCell ref="Y92:AG92"/>
    <mergeCell ref="AQ92:AY92"/>
    <mergeCell ref="AZ92:BH92"/>
    <mergeCell ref="P91:X91"/>
    <mergeCell ref="Y91:AG91"/>
    <mergeCell ref="AH91:AP91"/>
    <mergeCell ref="BR90:BS90"/>
    <mergeCell ref="BW90:BZ90"/>
    <mergeCell ref="AH92:AP92"/>
    <mergeCell ref="AM90:AP90"/>
    <mergeCell ref="AQ90:AR90"/>
    <mergeCell ref="AV90:AY90"/>
    <mergeCell ref="AZ90:BA90"/>
    <mergeCell ref="BR91:BZ91"/>
    <mergeCell ref="BI91:BQ91"/>
    <mergeCell ref="AZ91:BH91"/>
    <mergeCell ref="BR89:BS89"/>
    <mergeCell ref="BW89:BZ89"/>
    <mergeCell ref="CA89:CB89"/>
    <mergeCell ref="CF89:CI89"/>
    <mergeCell ref="CA91:CI91"/>
    <mergeCell ref="C90:F90"/>
    <mergeCell ref="K90:L90"/>
    <mergeCell ref="M90:O90"/>
    <mergeCell ref="P90:Q90"/>
    <mergeCell ref="CA90:CB90"/>
    <mergeCell ref="CF90:CI90"/>
    <mergeCell ref="BE90:BH90"/>
    <mergeCell ref="BI90:BJ90"/>
    <mergeCell ref="BN90:BQ90"/>
    <mergeCell ref="BN89:BQ89"/>
    <mergeCell ref="AH89:AI89"/>
    <mergeCell ref="AM89:AP89"/>
    <mergeCell ref="AQ89:AR89"/>
    <mergeCell ref="AV89:AY89"/>
    <mergeCell ref="AZ89:BA89"/>
    <mergeCell ref="CF88:CI88"/>
    <mergeCell ref="C89:F89"/>
    <mergeCell ref="K89:L89"/>
    <mergeCell ref="M89:O89"/>
    <mergeCell ref="P89:Q89"/>
    <mergeCell ref="U89:X89"/>
    <mergeCell ref="Y89:Z89"/>
    <mergeCell ref="AD89:AG89"/>
    <mergeCell ref="BE89:BH89"/>
    <mergeCell ref="BI89:BJ89"/>
    <mergeCell ref="AZ88:BA88"/>
    <mergeCell ref="CA88:CB88"/>
    <mergeCell ref="BW87:BZ87"/>
    <mergeCell ref="BE88:BH88"/>
    <mergeCell ref="BI88:BJ88"/>
    <mergeCell ref="BN88:BQ88"/>
    <mergeCell ref="CF87:CI87"/>
    <mergeCell ref="C88:F88"/>
    <mergeCell ref="K88:L88"/>
    <mergeCell ref="M88:O88"/>
    <mergeCell ref="P88:Q88"/>
    <mergeCell ref="U88:X88"/>
    <mergeCell ref="BI87:BJ87"/>
    <mergeCell ref="BN87:BQ87"/>
    <mergeCell ref="BR87:BS87"/>
    <mergeCell ref="AV88:AY88"/>
    <mergeCell ref="T86:X86"/>
    <mergeCell ref="AC86:AG86"/>
    <mergeCell ref="BE87:BH87"/>
    <mergeCell ref="AQ86:AR86"/>
    <mergeCell ref="AL86:AP86"/>
    <mergeCell ref="BV86:BZ86"/>
    <mergeCell ref="AZ87:BA87"/>
    <mergeCell ref="BI86:BJ86"/>
    <mergeCell ref="CE86:CI86"/>
    <mergeCell ref="BJ85:BK85"/>
    <mergeCell ref="Y88:Z88"/>
    <mergeCell ref="Y87:Z87"/>
    <mergeCell ref="AD87:AG87"/>
    <mergeCell ref="BW88:BZ88"/>
    <mergeCell ref="BR88:BS88"/>
    <mergeCell ref="AM88:AP88"/>
    <mergeCell ref="CA87:CB87"/>
    <mergeCell ref="BD85:BH85"/>
    <mergeCell ref="BM85:BQ85"/>
    <mergeCell ref="C86:F86"/>
    <mergeCell ref="P87:Q87"/>
    <mergeCell ref="U87:X87"/>
    <mergeCell ref="CE85:CI85"/>
    <mergeCell ref="AU86:AY86"/>
    <mergeCell ref="BD86:BH86"/>
    <mergeCell ref="BM86:BQ86"/>
    <mergeCell ref="AZ86:BA86"/>
    <mergeCell ref="AZ83:BA83"/>
    <mergeCell ref="AZ84:BA84"/>
    <mergeCell ref="AQ83:AR83"/>
    <mergeCell ref="CA86:CB86"/>
    <mergeCell ref="BR86:BS86"/>
    <mergeCell ref="C85:F85"/>
    <mergeCell ref="K85:O85"/>
    <mergeCell ref="T85:X85"/>
    <mergeCell ref="AC85:AG85"/>
    <mergeCell ref="AU85:AY85"/>
    <mergeCell ref="BM82:BQ82"/>
    <mergeCell ref="BD83:BH83"/>
    <mergeCell ref="BM83:BQ83"/>
    <mergeCell ref="CE83:CI83"/>
    <mergeCell ref="AL84:AP84"/>
    <mergeCell ref="AU84:AY84"/>
    <mergeCell ref="BD84:BH84"/>
    <mergeCell ref="BM84:BQ84"/>
    <mergeCell ref="CE84:CI84"/>
    <mergeCell ref="CB84:CC84"/>
    <mergeCell ref="C84:F84"/>
    <mergeCell ref="C82:F82"/>
    <mergeCell ref="K82:O82"/>
    <mergeCell ref="T82:X82"/>
    <mergeCell ref="AC82:AG82"/>
    <mergeCell ref="AL82:AP82"/>
    <mergeCell ref="C83:F83"/>
    <mergeCell ref="K83:O83"/>
    <mergeCell ref="T83:X83"/>
    <mergeCell ref="AC83:AG83"/>
    <mergeCell ref="CE82:CI82"/>
    <mergeCell ref="BV80:BZ80"/>
    <mergeCell ref="CE80:CI80"/>
    <mergeCell ref="CE81:CI81"/>
    <mergeCell ref="CB80:CC80"/>
    <mergeCell ref="AL81:AP81"/>
    <mergeCell ref="AU81:AY81"/>
    <mergeCell ref="BD81:BH81"/>
    <mergeCell ref="AU82:AY82"/>
    <mergeCell ref="BD82:BH82"/>
    <mergeCell ref="AU5:AX5"/>
    <mergeCell ref="CA5:CA6"/>
    <mergeCell ref="BT5:BT6"/>
    <mergeCell ref="BU5:BU6"/>
    <mergeCell ref="BV5:BY5"/>
    <mergeCell ref="C81:F81"/>
    <mergeCell ref="K81:O81"/>
    <mergeCell ref="T81:X81"/>
    <mergeCell ref="AC81:AG81"/>
    <mergeCell ref="BL5:BL6"/>
    <mergeCell ref="BR5:BR6"/>
    <mergeCell ref="BS5:BS6"/>
    <mergeCell ref="CB81:CC81"/>
    <mergeCell ref="BV81:BZ81"/>
    <mergeCell ref="BM81:BQ81"/>
    <mergeCell ref="BM80:BQ80"/>
    <mergeCell ref="BZ5:BZ6"/>
    <mergeCell ref="BS80:BT80"/>
    <mergeCell ref="BH5:BH6"/>
    <mergeCell ref="BI5:BI6"/>
    <mergeCell ref="BJ5:BJ6"/>
    <mergeCell ref="BM5:BP5"/>
    <mergeCell ref="BK5:BK6"/>
    <mergeCell ref="BQ5:BQ6"/>
    <mergeCell ref="C80:F80"/>
    <mergeCell ref="K80:O80"/>
    <mergeCell ref="T80:X80"/>
    <mergeCell ref="AC80:AG80"/>
    <mergeCell ref="CL5:CL6"/>
    <mergeCell ref="B8:O8"/>
    <mergeCell ref="CB5:CB6"/>
    <mergeCell ref="CC5:CC6"/>
    <mergeCell ref="CD5:CD6"/>
    <mergeCell ref="CE5:CH5"/>
    <mergeCell ref="AY5:AY6"/>
    <mergeCell ref="CK5:CK6"/>
    <mergeCell ref="AR5:AR6"/>
    <mergeCell ref="AS5:AS6"/>
    <mergeCell ref="AT5:AT6"/>
    <mergeCell ref="BC5:BC6"/>
    <mergeCell ref="CJ1:CJ6"/>
    <mergeCell ref="CK1:CL4"/>
    <mergeCell ref="CI5:CI6"/>
    <mergeCell ref="BD5:BG5"/>
    <mergeCell ref="L5:L6"/>
    <mergeCell ref="M5:M6"/>
    <mergeCell ref="N5:N6"/>
    <mergeCell ref="P5:P6"/>
    <mergeCell ref="Y5:Y6"/>
    <mergeCell ref="T5:W5"/>
    <mergeCell ref="X5:X6"/>
    <mergeCell ref="P4:X4"/>
    <mergeCell ref="Y3:AG3"/>
    <mergeCell ref="AH3:AP3"/>
    <mergeCell ref="AQ3:AY3"/>
    <mergeCell ref="AG5:AG6"/>
    <mergeCell ref="Z5:Z6"/>
    <mergeCell ref="AA5:AA6"/>
    <mergeCell ref="AB5:AB6"/>
    <mergeCell ref="AC5:AF5"/>
    <mergeCell ref="AJ5:AJ6"/>
    <mergeCell ref="AH5:AH6"/>
    <mergeCell ref="AI5:AI6"/>
    <mergeCell ref="BR3:BZ3"/>
    <mergeCell ref="CA3:CI3"/>
    <mergeCell ref="AZ4:BH4"/>
    <mergeCell ref="AZ3:BH3"/>
    <mergeCell ref="BI3:BQ3"/>
    <mergeCell ref="BB5:BB6"/>
    <mergeCell ref="AZ5:AZ6"/>
    <mergeCell ref="BA5:BA6"/>
    <mergeCell ref="CA4:CI4"/>
    <mergeCell ref="BI4:BQ4"/>
    <mergeCell ref="BR4:BZ4"/>
    <mergeCell ref="Y4:AG4"/>
    <mergeCell ref="AH4:AP4"/>
    <mergeCell ref="AQ4:AY4"/>
    <mergeCell ref="I3:I6"/>
    <mergeCell ref="J3:N3"/>
    <mergeCell ref="O3:O6"/>
    <mergeCell ref="P3:X3"/>
    <mergeCell ref="R5:R6"/>
    <mergeCell ref="S5:S6"/>
    <mergeCell ref="J4:J6"/>
    <mergeCell ref="K5:K6"/>
    <mergeCell ref="Q5:Q6"/>
    <mergeCell ref="K4:N4"/>
    <mergeCell ref="AK5:AK6"/>
    <mergeCell ref="AL5:AO5"/>
    <mergeCell ref="AP5:AP6"/>
    <mergeCell ref="AQ5:AQ6"/>
    <mergeCell ref="G1:O2"/>
    <mergeCell ref="P1:CI1"/>
    <mergeCell ref="P2:AG2"/>
    <mergeCell ref="AH2:AY2"/>
    <mergeCell ref="AZ2:BQ2"/>
    <mergeCell ref="BR2:CI2"/>
    <mergeCell ref="G3:G6"/>
    <mergeCell ref="H3:H6"/>
    <mergeCell ref="A1:A6"/>
    <mergeCell ref="B1:B6"/>
    <mergeCell ref="C1:F2"/>
    <mergeCell ref="C3:C6"/>
    <mergeCell ref="D3:D6"/>
    <mergeCell ref="E3:E6"/>
    <mergeCell ref="F3:F6"/>
    <mergeCell ref="K55:L55"/>
    <mergeCell ref="K60:L60"/>
    <mergeCell ref="BV67:BW67"/>
    <mergeCell ref="BM66:BN66"/>
    <mergeCell ref="K66:L66"/>
    <mergeCell ref="K67:L67"/>
    <mergeCell ref="AL66:AM66"/>
    <mergeCell ref="AU67:AV67"/>
    <mergeCell ref="AU55:AV55"/>
    <mergeCell ref="CE72:CF72"/>
    <mergeCell ref="BD77:BE77"/>
    <mergeCell ref="BD55:BE55"/>
    <mergeCell ref="BM60:BN60"/>
    <mergeCell ref="BV60:BW60"/>
    <mergeCell ref="BM77:BN77"/>
  </mergeCells>
  <phoneticPr fontId="0" type="noConversion"/>
  <pageMargins left="0.35433070866141736" right="0.27559055118110237" top="0.19685039370078741" bottom="0.27559055118110237"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sheetPr>
    <outlinePr summaryRight="0"/>
  </sheetPr>
  <dimension ref="A1:C34"/>
  <sheetViews>
    <sheetView showGridLines="0" workbookViewId="0">
      <selection activeCell="F12" sqref="F12"/>
    </sheetView>
  </sheetViews>
  <sheetFormatPr defaultColWidth="14.6640625" defaultRowHeight="14.25" customHeight="1"/>
  <cols>
    <col min="1" max="1" width="3.33203125" style="1" customWidth="1"/>
    <col min="2" max="2" width="7.5" style="1" customWidth="1"/>
    <col min="3" max="3" width="156.5" style="1" customWidth="1"/>
    <col min="4" max="16384" width="14.6640625" style="1"/>
  </cols>
  <sheetData>
    <row r="1" spans="1:3" ht="14.25" customHeight="1">
      <c r="A1" s="155"/>
      <c r="B1" s="151" t="s">
        <v>360</v>
      </c>
      <c r="C1" s="152" t="s">
        <v>512</v>
      </c>
    </row>
    <row r="2" spans="1:3" ht="20.25" customHeight="1">
      <c r="A2" s="155"/>
      <c r="B2" s="150" t="s">
        <v>10</v>
      </c>
      <c r="C2" s="150" t="s">
        <v>11</v>
      </c>
    </row>
    <row r="3" spans="1:3" ht="14.25" customHeight="1">
      <c r="A3" s="155"/>
      <c r="B3" s="151" t="s">
        <v>360</v>
      </c>
      <c r="C3" s="152" t="s">
        <v>357</v>
      </c>
    </row>
    <row r="4" spans="1:3" ht="11.25">
      <c r="A4" s="155"/>
      <c r="B4" s="151" t="s">
        <v>361</v>
      </c>
      <c r="C4" s="153" t="s">
        <v>445</v>
      </c>
    </row>
    <row r="5" spans="1:3" ht="11.25">
      <c r="A5" s="155"/>
      <c r="B5" s="151" t="s">
        <v>362</v>
      </c>
      <c r="C5" s="153" t="s">
        <v>358</v>
      </c>
    </row>
    <row r="6" spans="1:3" ht="11.25">
      <c r="A6" s="155"/>
      <c r="B6" s="151" t="s">
        <v>363</v>
      </c>
      <c r="C6" s="153" t="s">
        <v>437</v>
      </c>
    </row>
    <row r="7" spans="1:3" ht="11.25">
      <c r="A7" s="155"/>
      <c r="B7" s="151" t="s">
        <v>364</v>
      </c>
      <c r="C7" s="153" t="s">
        <v>438</v>
      </c>
    </row>
    <row r="8" spans="1:3" ht="11.25">
      <c r="A8" s="155"/>
      <c r="B8" s="151" t="s">
        <v>365</v>
      </c>
      <c r="C8" s="153" t="s">
        <v>439</v>
      </c>
    </row>
    <row r="9" spans="1:3" ht="11.25">
      <c r="A9" s="155"/>
      <c r="B9" s="151" t="s">
        <v>366</v>
      </c>
      <c r="C9" s="153" t="s">
        <v>440</v>
      </c>
    </row>
    <row r="10" spans="1:3" ht="11.25">
      <c r="A10" s="155"/>
      <c r="B10" s="151" t="s">
        <v>446</v>
      </c>
      <c r="C10" s="153" t="s">
        <v>441</v>
      </c>
    </row>
    <row r="11" spans="1:3" ht="11.25">
      <c r="A11" s="155"/>
      <c r="B11" s="151" t="s">
        <v>447</v>
      </c>
      <c r="C11" s="153" t="s">
        <v>442</v>
      </c>
    </row>
    <row r="12" spans="1:3" ht="11.25">
      <c r="A12" s="155"/>
      <c r="B12" s="151" t="s">
        <v>448</v>
      </c>
      <c r="C12" s="153" t="s">
        <v>443</v>
      </c>
    </row>
    <row r="13" spans="1:3" ht="14.25" customHeight="1">
      <c r="A13" s="155"/>
      <c r="B13" s="151" t="s">
        <v>359</v>
      </c>
      <c r="C13" s="152" t="s">
        <v>444</v>
      </c>
    </row>
    <row r="14" spans="1:3" ht="14.25" customHeight="1">
      <c r="A14" s="155"/>
      <c r="B14" s="151" t="s">
        <v>367</v>
      </c>
      <c r="C14" s="154" t="s">
        <v>454</v>
      </c>
    </row>
    <row r="15" spans="1:3" ht="14.25" customHeight="1">
      <c r="A15" s="155"/>
      <c r="B15" s="151" t="s">
        <v>368</v>
      </c>
      <c r="C15" s="154" t="s">
        <v>449</v>
      </c>
    </row>
    <row r="16" spans="1:3" ht="14.25" customHeight="1">
      <c r="A16" s="155"/>
      <c r="B16" s="151" t="s">
        <v>370</v>
      </c>
      <c r="C16" s="153" t="s">
        <v>450</v>
      </c>
    </row>
    <row r="17" spans="1:3" ht="14.25" customHeight="1">
      <c r="A17" s="155"/>
      <c r="B17" s="151" t="s">
        <v>371</v>
      </c>
      <c r="C17" s="153" t="s">
        <v>451</v>
      </c>
    </row>
    <row r="18" spans="1:3" ht="14.25" customHeight="1">
      <c r="A18" s="155"/>
      <c r="B18" s="151" t="s">
        <v>372</v>
      </c>
      <c r="C18" s="153" t="s">
        <v>452</v>
      </c>
    </row>
    <row r="19" spans="1:3" ht="14.25" customHeight="1">
      <c r="A19" s="155"/>
      <c r="B19" s="151" t="s">
        <v>373</v>
      </c>
      <c r="C19" s="153" t="s">
        <v>453</v>
      </c>
    </row>
    <row r="20" spans="1:3" ht="14.25" customHeight="1">
      <c r="A20" s="155"/>
      <c r="B20" s="151" t="s">
        <v>374</v>
      </c>
      <c r="C20" s="152" t="s">
        <v>369</v>
      </c>
    </row>
    <row r="21" spans="1:3" ht="14.25" customHeight="1">
      <c r="A21" s="155"/>
      <c r="B21" s="151" t="s">
        <v>378</v>
      </c>
      <c r="C21" s="153" t="s">
        <v>375</v>
      </c>
    </row>
    <row r="22" spans="1:3" ht="14.25" customHeight="1">
      <c r="A22" s="155"/>
      <c r="B22" s="151" t="s">
        <v>379</v>
      </c>
      <c r="C22" s="153" t="s">
        <v>376</v>
      </c>
    </row>
    <row r="23" spans="1:3" ht="14.25" customHeight="1">
      <c r="A23" s="155"/>
      <c r="B23" s="151" t="s">
        <v>380</v>
      </c>
      <c r="C23" s="153" t="s">
        <v>386</v>
      </c>
    </row>
    <row r="24" spans="1:3" ht="14.25" customHeight="1">
      <c r="A24" s="155"/>
      <c r="B24" s="151" t="s">
        <v>381</v>
      </c>
      <c r="C24" s="152" t="s">
        <v>377</v>
      </c>
    </row>
    <row r="25" spans="1:3" ht="14.25" customHeight="1">
      <c r="A25" s="155"/>
      <c r="B25" s="151" t="s">
        <v>382</v>
      </c>
      <c r="C25" s="153" t="s">
        <v>384</v>
      </c>
    </row>
    <row r="26" spans="1:3" ht="14.25" customHeight="1">
      <c r="A26" s="155"/>
      <c r="B26" s="151" t="s">
        <v>383</v>
      </c>
      <c r="C26" s="153" t="s">
        <v>385</v>
      </c>
    </row>
    <row r="27" spans="1:3" ht="14.25" customHeight="1">
      <c r="A27" s="155"/>
      <c r="B27" s="151" t="s">
        <v>388</v>
      </c>
      <c r="C27" s="153" t="s">
        <v>387</v>
      </c>
    </row>
    <row r="34" spans="3:3" ht="11.25">
      <c r="C34" s="149"/>
    </row>
  </sheetData>
  <phoneticPr fontId="3" type="noConversion"/>
  <pageMargins left="0.74803149606299213" right="0.37" top="0.37" bottom="0.98425196850393704" header="0" footer="0"/>
  <pageSetup paperSize="9"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B320"/>
  <sheetViews>
    <sheetView showGridLines="0" topLeftCell="A4" workbookViewId="0">
      <selection activeCell="E7" sqref="E7"/>
    </sheetView>
  </sheetViews>
  <sheetFormatPr defaultColWidth="14.6640625" defaultRowHeight="14.25" customHeight="1"/>
  <cols>
    <col min="1" max="1" width="3.33203125" style="165" customWidth="1"/>
    <col min="2" max="2" width="165" style="160" customWidth="1"/>
    <col min="3" max="16384" width="14.6640625" style="160"/>
  </cols>
  <sheetData>
    <row r="1" spans="1:2" ht="21.75" customHeight="1">
      <c r="A1" s="166"/>
      <c r="B1" s="158" t="s">
        <v>8</v>
      </c>
    </row>
    <row r="2" spans="1:2" ht="12.75">
      <c r="A2" s="348">
        <v>1</v>
      </c>
      <c r="B2" s="161" t="s">
        <v>455</v>
      </c>
    </row>
    <row r="3" spans="1:2" ht="12.75">
      <c r="A3" s="349"/>
      <c r="B3" s="162" t="s">
        <v>389</v>
      </c>
    </row>
    <row r="4" spans="1:2" ht="25.5">
      <c r="A4" s="349"/>
      <c r="B4" s="162" t="s">
        <v>456</v>
      </c>
    </row>
    <row r="5" spans="1:2" ht="25.5">
      <c r="A5" s="349"/>
      <c r="B5" s="162" t="s">
        <v>390</v>
      </c>
    </row>
    <row r="6" spans="1:2" ht="25.5">
      <c r="A6" s="349"/>
      <c r="B6" s="162" t="s">
        <v>391</v>
      </c>
    </row>
    <row r="7" spans="1:2" ht="25.5">
      <c r="A7" s="349"/>
      <c r="B7" s="162" t="s">
        <v>457</v>
      </c>
    </row>
    <row r="8" spans="1:2" ht="12.75">
      <c r="A8" s="163">
        <v>2</v>
      </c>
      <c r="B8" s="156" t="s">
        <v>392</v>
      </c>
    </row>
    <row r="9" spans="1:2" ht="25.5">
      <c r="A9" s="163">
        <v>3</v>
      </c>
      <c r="B9" s="156" t="s">
        <v>393</v>
      </c>
    </row>
    <row r="10" spans="1:2" ht="12.75">
      <c r="A10" s="163">
        <v>4</v>
      </c>
      <c r="B10" s="156" t="s">
        <v>394</v>
      </c>
    </row>
    <row r="11" spans="1:2" ht="25.5">
      <c r="A11" s="163">
        <v>5</v>
      </c>
      <c r="B11" s="156" t="s">
        <v>504</v>
      </c>
    </row>
    <row r="12" spans="1:2" ht="25.5">
      <c r="A12" s="163">
        <v>6</v>
      </c>
      <c r="B12" s="156" t="s">
        <v>464</v>
      </c>
    </row>
    <row r="13" spans="1:2" ht="25.5">
      <c r="A13" s="163">
        <v>7</v>
      </c>
      <c r="B13" s="156" t="s">
        <v>458</v>
      </c>
    </row>
    <row r="14" spans="1:2" ht="12.75">
      <c r="A14" s="163">
        <v>8</v>
      </c>
      <c r="B14" s="156" t="s">
        <v>459</v>
      </c>
    </row>
    <row r="15" spans="1:2" ht="38.25">
      <c r="A15" s="163">
        <v>9</v>
      </c>
      <c r="B15" s="156" t="s">
        <v>463</v>
      </c>
    </row>
    <row r="16" spans="1:2" ht="25.5">
      <c r="A16" s="163">
        <v>10</v>
      </c>
      <c r="B16" s="156" t="s">
        <v>460</v>
      </c>
    </row>
    <row r="17" spans="1:2" ht="25.5">
      <c r="A17" s="163">
        <v>11</v>
      </c>
      <c r="B17" s="156" t="s">
        <v>4</v>
      </c>
    </row>
    <row r="18" spans="1:2" ht="25.5">
      <c r="A18" s="163">
        <v>12</v>
      </c>
      <c r="B18" s="156" t="s">
        <v>5</v>
      </c>
    </row>
    <row r="19" spans="1:2" ht="12.75">
      <c r="A19" s="163">
        <v>13</v>
      </c>
      <c r="B19" s="156" t="s">
        <v>6</v>
      </c>
    </row>
    <row r="20" spans="1:2" ht="38.25">
      <c r="A20" s="163">
        <v>14</v>
      </c>
      <c r="B20" s="156" t="s">
        <v>469</v>
      </c>
    </row>
    <row r="21" spans="1:2" ht="25.5">
      <c r="A21" s="163">
        <v>15</v>
      </c>
      <c r="B21" s="156" t="s">
        <v>9</v>
      </c>
    </row>
    <row r="22" spans="1:2" ht="25.5">
      <c r="A22" s="163">
        <v>16</v>
      </c>
      <c r="B22" s="156" t="s">
        <v>461</v>
      </c>
    </row>
    <row r="23" spans="1:2" ht="25.5">
      <c r="A23" s="163">
        <v>17</v>
      </c>
      <c r="B23" s="156" t="s">
        <v>503</v>
      </c>
    </row>
    <row r="24" spans="1:2" ht="51">
      <c r="A24" s="163">
        <v>18</v>
      </c>
      <c r="B24" s="156" t="s">
        <v>462</v>
      </c>
    </row>
    <row r="25" spans="1:2" ht="25.5">
      <c r="A25" s="163">
        <v>19</v>
      </c>
      <c r="B25" s="156" t="s">
        <v>3</v>
      </c>
    </row>
    <row r="26" spans="1:2" ht="25.5">
      <c r="A26" s="163">
        <v>20</v>
      </c>
      <c r="B26" s="156" t="s">
        <v>7</v>
      </c>
    </row>
    <row r="27" spans="1:2" ht="63.75">
      <c r="A27" s="163">
        <v>21</v>
      </c>
      <c r="B27" s="157" t="s">
        <v>472</v>
      </c>
    </row>
    <row r="28" spans="1:2" s="165" customFormat="1" ht="38.25">
      <c r="A28" s="163">
        <v>22</v>
      </c>
      <c r="B28" s="156" t="s">
        <v>479</v>
      </c>
    </row>
    <row r="29" spans="1:2" ht="51">
      <c r="A29" s="163">
        <v>23</v>
      </c>
      <c r="B29" s="156" t="s">
        <v>0</v>
      </c>
    </row>
    <row r="30" spans="1:2" ht="51">
      <c r="A30" s="163">
        <v>24</v>
      </c>
      <c r="B30" s="156" t="s">
        <v>473</v>
      </c>
    </row>
    <row r="31" spans="1:2" ht="63.75">
      <c r="A31" s="163">
        <v>25</v>
      </c>
      <c r="B31" s="156" t="s">
        <v>2</v>
      </c>
    </row>
    <row r="32" spans="1:2" ht="12.75">
      <c r="A32" s="163">
        <v>26</v>
      </c>
      <c r="B32" s="156" t="s">
        <v>1</v>
      </c>
    </row>
    <row r="33" spans="1:2" ht="14.25" customHeight="1">
      <c r="A33" s="164"/>
      <c r="B33" s="159"/>
    </row>
    <row r="34" spans="1:2" ht="14.25" customHeight="1">
      <c r="A34" s="164"/>
      <c r="B34" s="159"/>
    </row>
    <row r="35" spans="1:2" ht="14.25" customHeight="1">
      <c r="A35" s="164"/>
      <c r="B35" s="159"/>
    </row>
    <row r="36" spans="1:2" ht="14.25" customHeight="1">
      <c r="A36" s="164"/>
      <c r="B36" s="159"/>
    </row>
    <row r="37" spans="1:2" ht="14.25" customHeight="1">
      <c r="A37" s="164"/>
      <c r="B37" s="159"/>
    </row>
    <row r="38" spans="1:2" ht="14.25" customHeight="1">
      <c r="A38" s="164"/>
      <c r="B38" s="159"/>
    </row>
    <row r="39" spans="1:2" ht="14.25" customHeight="1">
      <c r="A39" s="164"/>
      <c r="B39" s="159"/>
    </row>
    <row r="40" spans="1:2" ht="14.25" customHeight="1">
      <c r="A40" s="164"/>
      <c r="B40" s="159"/>
    </row>
    <row r="41" spans="1:2" ht="14.25" customHeight="1">
      <c r="A41" s="164"/>
      <c r="B41" s="159"/>
    </row>
    <row r="42" spans="1:2" ht="14.25" customHeight="1">
      <c r="A42" s="164"/>
      <c r="B42" s="159"/>
    </row>
    <row r="43" spans="1:2" ht="14.25" customHeight="1">
      <c r="A43" s="164"/>
      <c r="B43" s="159"/>
    </row>
    <row r="44" spans="1:2" ht="14.25" customHeight="1">
      <c r="A44" s="164"/>
      <c r="B44" s="159"/>
    </row>
    <row r="45" spans="1:2" ht="14.25" customHeight="1">
      <c r="A45" s="164"/>
      <c r="B45" s="159"/>
    </row>
    <row r="46" spans="1:2" ht="14.25" customHeight="1">
      <c r="A46" s="164"/>
      <c r="B46" s="159"/>
    </row>
    <row r="47" spans="1:2" ht="14.25" customHeight="1">
      <c r="A47" s="164"/>
      <c r="B47" s="159"/>
    </row>
    <row r="48" spans="1:2" ht="14.25" customHeight="1">
      <c r="A48" s="164"/>
      <c r="B48" s="159"/>
    </row>
    <row r="49" spans="1:2" ht="14.25" customHeight="1">
      <c r="A49" s="164"/>
      <c r="B49" s="159"/>
    </row>
    <row r="50" spans="1:2" ht="14.25" customHeight="1">
      <c r="A50" s="164"/>
      <c r="B50" s="159"/>
    </row>
    <row r="51" spans="1:2" ht="14.25" customHeight="1">
      <c r="A51" s="164"/>
      <c r="B51" s="159"/>
    </row>
    <row r="52" spans="1:2" ht="14.25" customHeight="1">
      <c r="A52" s="164"/>
      <c r="B52" s="159"/>
    </row>
    <row r="53" spans="1:2" ht="14.25" customHeight="1">
      <c r="A53" s="164"/>
      <c r="B53" s="159"/>
    </row>
    <row r="54" spans="1:2" ht="14.25" customHeight="1">
      <c r="A54" s="164"/>
      <c r="B54" s="159"/>
    </row>
    <row r="55" spans="1:2" ht="14.25" customHeight="1">
      <c r="A55" s="164"/>
      <c r="B55" s="159"/>
    </row>
    <row r="56" spans="1:2" ht="14.25" customHeight="1">
      <c r="A56" s="164"/>
      <c r="B56" s="159"/>
    </row>
    <row r="57" spans="1:2" ht="14.25" customHeight="1">
      <c r="A57" s="164"/>
      <c r="B57" s="159"/>
    </row>
    <row r="58" spans="1:2" ht="14.25" customHeight="1">
      <c r="A58" s="164"/>
      <c r="B58" s="159"/>
    </row>
    <row r="59" spans="1:2" ht="14.25" customHeight="1">
      <c r="A59" s="164"/>
      <c r="B59" s="159"/>
    </row>
    <row r="60" spans="1:2" ht="14.25" customHeight="1">
      <c r="A60" s="164"/>
      <c r="B60" s="159"/>
    </row>
    <row r="61" spans="1:2" ht="14.25" customHeight="1">
      <c r="A61" s="164"/>
      <c r="B61" s="159"/>
    </row>
    <row r="62" spans="1:2" ht="14.25" customHeight="1">
      <c r="A62" s="164"/>
      <c r="B62" s="159"/>
    </row>
    <row r="63" spans="1:2" ht="14.25" customHeight="1">
      <c r="A63" s="164"/>
      <c r="B63" s="159"/>
    </row>
    <row r="64" spans="1:2" ht="14.25" customHeight="1">
      <c r="A64" s="164"/>
      <c r="B64" s="159"/>
    </row>
    <row r="65" spans="1:2" ht="14.25" customHeight="1">
      <c r="A65" s="164"/>
      <c r="B65" s="159"/>
    </row>
    <row r="66" spans="1:2" ht="14.25" customHeight="1">
      <c r="A66" s="164"/>
      <c r="B66" s="159"/>
    </row>
    <row r="67" spans="1:2" ht="14.25" customHeight="1">
      <c r="A67" s="164"/>
      <c r="B67" s="159"/>
    </row>
    <row r="68" spans="1:2" ht="14.25" customHeight="1">
      <c r="A68" s="164"/>
      <c r="B68" s="159"/>
    </row>
    <row r="69" spans="1:2" ht="14.25" customHeight="1">
      <c r="A69" s="164"/>
      <c r="B69" s="159"/>
    </row>
    <row r="70" spans="1:2" ht="14.25" customHeight="1">
      <c r="A70" s="164"/>
      <c r="B70" s="159"/>
    </row>
    <row r="71" spans="1:2" ht="14.25" customHeight="1">
      <c r="A71" s="164"/>
      <c r="B71" s="159"/>
    </row>
    <row r="72" spans="1:2" ht="14.25" customHeight="1">
      <c r="A72" s="164"/>
      <c r="B72" s="159"/>
    </row>
    <row r="73" spans="1:2" ht="14.25" customHeight="1">
      <c r="A73" s="164"/>
      <c r="B73" s="159"/>
    </row>
    <row r="74" spans="1:2" ht="14.25" customHeight="1">
      <c r="A74" s="164"/>
      <c r="B74" s="159"/>
    </row>
    <row r="75" spans="1:2" ht="14.25" customHeight="1">
      <c r="A75" s="164"/>
      <c r="B75" s="159"/>
    </row>
    <row r="76" spans="1:2" ht="14.25" customHeight="1">
      <c r="A76" s="164"/>
      <c r="B76" s="159"/>
    </row>
    <row r="77" spans="1:2" ht="14.25" customHeight="1">
      <c r="A77" s="164"/>
      <c r="B77" s="159"/>
    </row>
    <row r="78" spans="1:2" ht="14.25" customHeight="1">
      <c r="A78" s="164"/>
      <c r="B78" s="159"/>
    </row>
    <row r="79" spans="1:2" ht="14.25" customHeight="1">
      <c r="A79" s="164"/>
      <c r="B79" s="159"/>
    </row>
    <row r="80" spans="1:2" ht="14.25" customHeight="1">
      <c r="A80" s="164"/>
      <c r="B80" s="159"/>
    </row>
    <row r="81" spans="1:2" ht="14.25" customHeight="1">
      <c r="A81" s="164"/>
      <c r="B81" s="159"/>
    </row>
    <row r="82" spans="1:2" ht="14.25" customHeight="1">
      <c r="A82" s="164"/>
      <c r="B82" s="159"/>
    </row>
    <row r="83" spans="1:2" ht="14.25" customHeight="1">
      <c r="A83" s="164"/>
      <c r="B83" s="159"/>
    </row>
    <row r="84" spans="1:2" ht="14.25" customHeight="1">
      <c r="A84" s="164"/>
      <c r="B84" s="159"/>
    </row>
    <row r="85" spans="1:2" ht="14.25" customHeight="1">
      <c r="A85" s="164"/>
      <c r="B85" s="159"/>
    </row>
    <row r="86" spans="1:2" ht="14.25" customHeight="1">
      <c r="A86" s="164"/>
      <c r="B86" s="159"/>
    </row>
    <row r="87" spans="1:2" ht="14.25" customHeight="1">
      <c r="A87" s="164"/>
      <c r="B87" s="159"/>
    </row>
    <row r="88" spans="1:2" ht="14.25" customHeight="1">
      <c r="A88" s="164"/>
      <c r="B88" s="159"/>
    </row>
    <row r="89" spans="1:2" ht="14.25" customHeight="1">
      <c r="A89" s="164"/>
      <c r="B89" s="159"/>
    </row>
    <row r="90" spans="1:2" ht="14.25" customHeight="1">
      <c r="A90" s="164"/>
      <c r="B90" s="159"/>
    </row>
    <row r="91" spans="1:2" ht="14.25" customHeight="1">
      <c r="A91" s="164"/>
      <c r="B91" s="159"/>
    </row>
    <row r="92" spans="1:2" ht="14.25" customHeight="1">
      <c r="A92" s="164"/>
      <c r="B92" s="159"/>
    </row>
    <row r="93" spans="1:2" ht="14.25" customHeight="1">
      <c r="A93" s="164"/>
      <c r="B93" s="159"/>
    </row>
    <row r="94" spans="1:2" ht="14.25" customHeight="1">
      <c r="A94" s="164"/>
      <c r="B94" s="159"/>
    </row>
    <row r="95" spans="1:2" ht="14.25" customHeight="1">
      <c r="A95" s="164"/>
      <c r="B95" s="159"/>
    </row>
    <row r="96" spans="1:2" ht="14.25" customHeight="1">
      <c r="A96" s="164"/>
      <c r="B96" s="159"/>
    </row>
    <row r="97" spans="1:2" ht="14.25" customHeight="1">
      <c r="A97" s="164"/>
      <c r="B97" s="159"/>
    </row>
    <row r="98" spans="1:2" ht="14.25" customHeight="1">
      <c r="A98" s="164"/>
      <c r="B98" s="159"/>
    </row>
    <row r="99" spans="1:2" ht="14.25" customHeight="1">
      <c r="A99" s="164"/>
      <c r="B99" s="159"/>
    </row>
    <row r="100" spans="1:2" ht="14.25" customHeight="1">
      <c r="A100" s="164"/>
      <c r="B100" s="159"/>
    </row>
    <row r="101" spans="1:2" ht="14.25" customHeight="1">
      <c r="A101" s="164"/>
      <c r="B101" s="159"/>
    </row>
    <row r="102" spans="1:2" ht="14.25" customHeight="1">
      <c r="A102" s="164"/>
      <c r="B102" s="159"/>
    </row>
    <row r="103" spans="1:2" ht="14.25" customHeight="1">
      <c r="A103" s="164"/>
      <c r="B103" s="159"/>
    </row>
    <row r="104" spans="1:2" ht="14.25" customHeight="1">
      <c r="A104" s="164"/>
      <c r="B104" s="159"/>
    </row>
    <row r="105" spans="1:2" ht="14.25" customHeight="1">
      <c r="A105" s="164"/>
      <c r="B105" s="159"/>
    </row>
    <row r="106" spans="1:2" ht="14.25" customHeight="1">
      <c r="A106" s="164"/>
      <c r="B106" s="159"/>
    </row>
    <row r="107" spans="1:2" ht="14.25" customHeight="1">
      <c r="A107" s="164"/>
      <c r="B107" s="159"/>
    </row>
    <row r="108" spans="1:2" ht="14.25" customHeight="1">
      <c r="A108" s="164"/>
      <c r="B108" s="159"/>
    </row>
    <row r="109" spans="1:2" ht="14.25" customHeight="1">
      <c r="A109" s="164"/>
      <c r="B109" s="159"/>
    </row>
    <row r="110" spans="1:2" ht="14.25" customHeight="1">
      <c r="A110" s="164"/>
      <c r="B110" s="159"/>
    </row>
    <row r="111" spans="1:2" ht="14.25" customHeight="1">
      <c r="A111" s="164"/>
      <c r="B111" s="159"/>
    </row>
    <row r="112" spans="1:2" ht="14.25" customHeight="1">
      <c r="A112" s="164"/>
      <c r="B112" s="159"/>
    </row>
    <row r="113" spans="1:2" ht="14.25" customHeight="1">
      <c r="A113" s="164"/>
      <c r="B113" s="159"/>
    </row>
    <row r="114" spans="1:2" ht="14.25" customHeight="1">
      <c r="A114" s="164"/>
      <c r="B114" s="159"/>
    </row>
    <row r="115" spans="1:2" ht="14.25" customHeight="1">
      <c r="A115" s="164"/>
      <c r="B115" s="159"/>
    </row>
    <row r="116" spans="1:2" ht="14.25" customHeight="1">
      <c r="A116" s="164"/>
      <c r="B116" s="159"/>
    </row>
    <row r="117" spans="1:2" ht="14.25" customHeight="1">
      <c r="A117" s="164"/>
      <c r="B117" s="159"/>
    </row>
    <row r="118" spans="1:2" ht="14.25" customHeight="1">
      <c r="A118" s="164"/>
      <c r="B118" s="159"/>
    </row>
    <row r="119" spans="1:2" ht="14.25" customHeight="1">
      <c r="A119" s="164"/>
      <c r="B119" s="159"/>
    </row>
    <row r="120" spans="1:2" ht="14.25" customHeight="1">
      <c r="A120" s="164"/>
      <c r="B120" s="159"/>
    </row>
    <row r="121" spans="1:2" ht="14.25" customHeight="1">
      <c r="A121" s="164"/>
      <c r="B121" s="159"/>
    </row>
    <row r="122" spans="1:2" ht="14.25" customHeight="1">
      <c r="A122" s="164"/>
      <c r="B122" s="159"/>
    </row>
    <row r="123" spans="1:2" ht="14.25" customHeight="1">
      <c r="A123" s="164"/>
      <c r="B123" s="159"/>
    </row>
    <row r="124" spans="1:2" ht="14.25" customHeight="1">
      <c r="A124" s="164"/>
      <c r="B124" s="159"/>
    </row>
    <row r="125" spans="1:2" ht="14.25" customHeight="1">
      <c r="A125" s="164"/>
      <c r="B125" s="159"/>
    </row>
    <row r="126" spans="1:2" ht="14.25" customHeight="1">
      <c r="A126" s="164"/>
      <c r="B126" s="159"/>
    </row>
    <row r="127" spans="1:2" ht="14.25" customHeight="1">
      <c r="A127" s="164"/>
      <c r="B127" s="159"/>
    </row>
    <row r="128" spans="1:2" ht="14.25" customHeight="1">
      <c r="A128" s="164"/>
      <c r="B128" s="159"/>
    </row>
    <row r="129" spans="1:2" ht="14.25" customHeight="1">
      <c r="A129" s="164"/>
      <c r="B129" s="159"/>
    </row>
    <row r="130" spans="1:2" ht="14.25" customHeight="1">
      <c r="A130" s="164"/>
      <c r="B130" s="159"/>
    </row>
    <row r="131" spans="1:2" ht="14.25" customHeight="1">
      <c r="A131" s="164"/>
      <c r="B131" s="159"/>
    </row>
    <row r="132" spans="1:2" ht="14.25" customHeight="1">
      <c r="A132" s="164"/>
      <c r="B132" s="159"/>
    </row>
    <row r="133" spans="1:2" ht="14.25" customHeight="1">
      <c r="A133" s="164"/>
      <c r="B133" s="159"/>
    </row>
    <row r="134" spans="1:2" ht="14.25" customHeight="1">
      <c r="A134" s="164"/>
      <c r="B134" s="159"/>
    </row>
    <row r="135" spans="1:2" ht="14.25" customHeight="1">
      <c r="A135" s="164"/>
      <c r="B135" s="159"/>
    </row>
    <row r="136" spans="1:2" ht="14.25" customHeight="1">
      <c r="A136" s="164"/>
      <c r="B136" s="159"/>
    </row>
    <row r="137" spans="1:2" ht="14.25" customHeight="1">
      <c r="A137" s="164"/>
      <c r="B137" s="159"/>
    </row>
    <row r="138" spans="1:2" ht="14.25" customHeight="1">
      <c r="A138" s="164"/>
      <c r="B138" s="159"/>
    </row>
    <row r="139" spans="1:2" ht="14.25" customHeight="1">
      <c r="A139" s="164"/>
      <c r="B139" s="159"/>
    </row>
    <row r="140" spans="1:2" ht="14.25" customHeight="1">
      <c r="A140" s="164"/>
      <c r="B140" s="159"/>
    </row>
    <row r="141" spans="1:2" ht="14.25" customHeight="1">
      <c r="A141" s="164"/>
      <c r="B141" s="159"/>
    </row>
    <row r="142" spans="1:2" ht="14.25" customHeight="1">
      <c r="A142" s="164"/>
      <c r="B142" s="159"/>
    </row>
    <row r="143" spans="1:2" ht="14.25" customHeight="1">
      <c r="A143" s="164"/>
      <c r="B143" s="159"/>
    </row>
    <row r="144" spans="1:2" ht="14.25" customHeight="1">
      <c r="A144" s="164"/>
      <c r="B144" s="159"/>
    </row>
    <row r="145" spans="1:2" ht="14.25" customHeight="1">
      <c r="A145" s="164"/>
      <c r="B145" s="159"/>
    </row>
    <row r="146" spans="1:2" ht="14.25" customHeight="1">
      <c r="A146" s="164"/>
      <c r="B146" s="159"/>
    </row>
    <row r="147" spans="1:2" ht="14.25" customHeight="1">
      <c r="A147" s="164"/>
      <c r="B147" s="159"/>
    </row>
    <row r="148" spans="1:2" ht="14.25" customHeight="1">
      <c r="A148" s="164"/>
      <c r="B148" s="159"/>
    </row>
    <row r="149" spans="1:2" ht="14.25" customHeight="1">
      <c r="A149" s="164"/>
      <c r="B149" s="159"/>
    </row>
    <row r="150" spans="1:2" ht="14.25" customHeight="1">
      <c r="A150" s="164"/>
      <c r="B150" s="159"/>
    </row>
    <row r="151" spans="1:2" ht="14.25" customHeight="1">
      <c r="A151" s="164"/>
      <c r="B151" s="159"/>
    </row>
    <row r="152" spans="1:2" ht="14.25" customHeight="1">
      <c r="A152" s="164"/>
      <c r="B152" s="159"/>
    </row>
    <row r="153" spans="1:2" ht="14.25" customHeight="1">
      <c r="A153" s="164"/>
      <c r="B153" s="159"/>
    </row>
    <row r="154" spans="1:2" ht="14.25" customHeight="1">
      <c r="A154" s="164"/>
      <c r="B154" s="159"/>
    </row>
    <row r="155" spans="1:2" ht="14.25" customHeight="1">
      <c r="A155" s="164"/>
      <c r="B155" s="159"/>
    </row>
    <row r="156" spans="1:2" ht="14.25" customHeight="1">
      <c r="A156" s="164"/>
      <c r="B156" s="159"/>
    </row>
    <row r="157" spans="1:2" ht="14.25" customHeight="1">
      <c r="A157" s="164"/>
      <c r="B157" s="159"/>
    </row>
    <row r="158" spans="1:2" ht="14.25" customHeight="1">
      <c r="A158" s="164"/>
      <c r="B158" s="159"/>
    </row>
    <row r="159" spans="1:2" ht="14.25" customHeight="1">
      <c r="A159" s="164"/>
      <c r="B159" s="159"/>
    </row>
    <row r="160" spans="1:2" ht="14.25" customHeight="1">
      <c r="A160" s="164"/>
      <c r="B160" s="159"/>
    </row>
    <row r="161" spans="1:2" ht="14.25" customHeight="1">
      <c r="A161" s="164"/>
      <c r="B161" s="159"/>
    </row>
    <row r="162" spans="1:2" ht="14.25" customHeight="1">
      <c r="A162" s="164"/>
      <c r="B162" s="159"/>
    </row>
    <row r="163" spans="1:2" ht="14.25" customHeight="1">
      <c r="A163" s="164"/>
      <c r="B163" s="159"/>
    </row>
    <row r="164" spans="1:2" ht="14.25" customHeight="1">
      <c r="A164" s="164"/>
      <c r="B164" s="159"/>
    </row>
    <row r="165" spans="1:2" ht="14.25" customHeight="1">
      <c r="A165" s="164"/>
      <c r="B165" s="159"/>
    </row>
    <row r="166" spans="1:2" ht="14.25" customHeight="1">
      <c r="A166" s="164"/>
      <c r="B166" s="159"/>
    </row>
    <row r="167" spans="1:2" ht="14.25" customHeight="1">
      <c r="A167" s="164"/>
      <c r="B167" s="159"/>
    </row>
    <row r="168" spans="1:2" ht="14.25" customHeight="1">
      <c r="A168" s="164"/>
      <c r="B168" s="159"/>
    </row>
    <row r="169" spans="1:2" ht="14.25" customHeight="1">
      <c r="A169" s="164"/>
      <c r="B169" s="159"/>
    </row>
    <row r="170" spans="1:2" ht="14.25" customHeight="1">
      <c r="A170" s="164"/>
      <c r="B170" s="159"/>
    </row>
    <row r="171" spans="1:2" ht="14.25" customHeight="1">
      <c r="A171" s="164"/>
      <c r="B171" s="159"/>
    </row>
    <row r="172" spans="1:2" ht="14.25" customHeight="1">
      <c r="A172" s="164"/>
      <c r="B172" s="159"/>
    </row>
    <row r="173" spans="1:2" ht="14.25" customHeight="1">
      <c r="A173" s="164"/>
      <c r="B173" s="159"/>
    </row>
    <row r="174" spans="1:2" ht="14.25" customHeight="1">
      <c r="A174" s="164"/>
      <c r="B174" s="159"/>
    </row>
    <row r="175" spans="1:2" ht="14.25" customHeight="1">
      <c r="A175" s="164"/>
      <c r="B175" s="159"/>
    </row>
    <row r="176" spans="1:2" ht="14.25" customHeight="1">
      <c r="A176" s="164"/>
      <c r="B176" s="159"/>
    </row>
    <row r="177" spans="1:2" ht="14.25" customHeight="1">
      <c r="A177" s="164"/>
      <c r="B177" s="159"/>
    </row>
    <row r="178" spans="1:2" ht="14.25" customHeight="1">
      <c r="A178" s="164"/>
      <c r="B178" s="159"/>
    </row>
    <row r="179" spans="1:2" ht="14.25" customHeight="1">
      <c r="A179" s="164"/>
      <c r="B179" s="159"/>
    </row>
    <row r="180" spans="1:2" ht="14.25" customHeight="1">
      <c r="A180" s="164"/>
      <c r="B180" s="159"/>
    </row>
    <row r="181" spans="1:2" ht="14.25" customHeight="1">
      <c r="A181" s="164"/>
      <c r="B181" s="159"/>
    </row>
    <row r="182" spans="1:2" ht="14.25" customHeight="1">
      <c r="A182" s="164"/>
      <c r="B182" s="159"/>
    </row>
    <row r="183" spans="1:2" ht="14.25" customHeight="1">
      <c r="A183" s="164"/>
      <c r="B183" s="159"/>
    </row>
    <row r="184" spans="1:2" ht="14.25" customHeight="1">
      <c r="A184" s="164"/>
      <c r="B184" s="159"/>
    </row>
    <row r="185" spans="1:2" ht="14.25" customHeight="1">
      <c r="A185" s="164"/>
      <c r="B185" s="159"/>
    </row>
    <row r="186" spans="1:2" ht="14.25" customHeight="1">
      <c r="A186" s="164"/>
      <c r="B186" s="159"/>
    </row>
    <row r="187" spans="1:2" ht="14.25" customHeight="1">
      <c r="A187" s="164"/>
      <c r="B187" s="159"/>
    </row>
    <row r="188" spans="1:2" ht="14.25" customHeight="1">
      <c r="A188" s="164"/>
      <c r="B188" s="159"/>
    </row>
    <row r="189" spans="1:2" ht="14.25" customHeight="1">
      <c r="A189" s="164"/>
      <c r="B189" s="159"/>
    </row>
    <row r="190" spans="1:2" ht="14.25" customHeight="1">
      <c r="A190" s="164"/>
      <c r="B190" s="159"/>
    </row>
    <row r="191" spans="1:2" ht="14.25" customHeight="1">
      <c r="A191" s="164"/>
      <c r="B191" s="159"/>
    </row>
    <row r="192" spans="1:2" ht="14.25" customHeight="1">
      <c r="A192" s="164"/>
      <c r="B192" s="159"/>
    </row>
    <row r="193" spans="1:2" ht="14.25" customHeight="1">
      <c r="A193" s="164"/>
      <c r="B193" s="159"/>
    </row>
    <row r="194" spans="1:2" ht="14.25" customHeight="1">
      <c r="A194" s="164"/>
      <c r="B194" s="159"/>
    </row>
    <row r="195" spans="1:2" ht="14.25" customHeight="1">
      <c r="A195" s="164"/>
      <c r="B195" s="159"/>
    </row>
    <row r="196" spans="1:2" ht="14.25" customHeight="1">
      <c r="A196" s="164"/>
      <c r="B196" s="159"/>
    </row>
    <row r="197" spans="1:2" ht="14.25" customHeight="1">
      <c r="A197" s="164"/>
      <c r="B197" s="159"/>
    </row>
    <row r="198" spans="1:2" ht="14.25" customHeight="1">
      <c r="A198" s="164"/>
      <c r="B198" s="159"/>
    </row>
    <row r="199" spans="1:2" ht="14.25" customHeight="1">
      <c r="A199" s="164"/>
      <c r="B199" s="159"/>
    </row>
    <row r="200" spans="1:2" ht="14.25" customHeight="1">
      <c r="A200" s="164"/>
      <c r="B200" s="159"/>
    </row>
    <row r="201" spans="1:2" ht="14.25" customHeight="1">
      <c r="A201" s="164"/>
      <c r="B201" s="159"/>
    </row>
    <row r="202" spans="1:2" ht="14.25" customHeight="1">
      <c r="A202" s="164"/>
      <c r="B202" s="159"/>
    </row>
    <row r="203" spans="1:2" ht="14.25" customHeight="1">
      <c r="A203" s="164"/>
      <c r="B203" s="159"/>
    </row>
    <row r="204" spans="1:2" ht="14.25" customHeight="1">
      <c r="A204" s="164"/>
      <c r="B204" s="159"/>
    </row>
    <row r="205" spans="1:2" ht="14.25" customHeight="1">
      <c r="A205" s="164"/>
      <c r="B205" s="159"/>
    </row>
    <row r="206" spans="1:2" ht="14.25" customHeight="1">
      <c r="A206" s="164"/>
      <c r="B206" s="159"/>
    </row>
    <row r="207" spans="1:2" ht="14.25" customHeight="1">
      <c r="A207" s="164"/>
      <c r="B207" s="159"/>
    </row>
    <row r="208" spans="1:2" ht="14.25" customHeight="1">
      <c r="A208" s="164"/>
      <c r="B208" s="159"/>
    </row>
    <row r="209" spans="1:2" ht="14.25" customHeight="1">
      <c r="A209" s="164"/>
      <c r="B209" s="159"/>
    </row>
    <row r="210" spans="1:2" ht="14.25" customHeight="1">
      <c r="A210" s="164"/>
      <c r="B210" s="159"/>
    </row>
    <row r="211" spans="1:2" ht="14.25" customHeight="1">
      <c r="A211" s="164"/>
      <c r="B211" s="159"/>
    </row>
    <row r="212" spans="1:2" ht="14.25" customHeight="1">
      <c r="A212" s="164"/>
      <c r="B212" s="159"/>
    </row>
    <row r="213" spans="1:2" ht="14.25" customHeight="1">
      <c r="A213" s="164"/>
      <c r="B213" s="159"/>
    </row>
    <row r="214" spans="1:2" ht="14.25" customHeight="1">
      <c r="A214" s="164"/>
      <c r="B214" s="159"/>
    </row>
    <row r="215" spans="1:2" ht="14.25" customHeight="1">
      <c r="A215" s="164"/>
      <c r="B215" s="159"/>
    </row>
    <row r="216" spans="1:2" ht="14.25" customHeight="1">
      <c r="A216" s="164"/>
      <c r="B216" s="159"/>
    </row>
    <row r="217" spans="1:2" ht="14.25" customHeight="1">
      <c r="A217" s="164"/>
      <c r="B217" s="159"/>
    </row>
    <row r="218" spans="1:2" ht="14.25" customHeight="1">
      <c r="A218" s="164"/>
      <c r="B218" s="159"/>
    </row>
    <row r="219" spans="1:2" ht="14.25" customHeight="1">
      <c r="A219" s="164"/>
      <c r="B219" s="159"/>
    </row>
    <row r="220" spans="1:2" ht="14.25" customHeight="1">
      <c r="A220" s="164"/>
      <c r="B220" s="159"/>
    </row>
    <row r="221" spans="1:2" ht="14.25" customHeight="1">
      <c r="A221" s="164"/>
      <c r="B221" s="159"/>
    </row>
    <row r="222" spans="1:2" ht="14.25" customHeight="1">
      <c r="A222" s="164"/>
      <c r="B222" s="159"/>
    </row>
    <row r="223" spans="1:2" ht="14.25" customHeight="1">
      <c r="A223" s="164"/>
      <c r="B223" s="159"/>
    </row>
    <row r="224" spans="1:2" ht="14.25" customHeight="1">
      <c r="A224" s="164"/>
      <c r="B224" s="159"/>
    </row>
    <row r="225" spans="1:2" ht="14.25" customHeight="1">
      <c r="A225" s="164"/>
      <c r="B225" s="159"/>
    </row>
    <row r="226" spans="1:2" ht="14.25" customHeight="1">
      <c r="A226" s="164"/>
      <c r="B226" s="159"/>
    </row>
    <row r="227" spans="1:2" ht="14.25" customHeight="1">
      <c r="A227" s="164"/>
      <c r="B227" s="159"/>
    </row>
    <row r="228" spans="1:2" ht="14.25" customHeight="1">
      <c r="A228" s="164"/>
      <c r="B228" s="159"/>
    </row>
    <row r="229" spans="1:2" ht="14.25" customHeight="1">
      <c r="A229" s="164"/>
      <c r="B229" s="159"/>
    </row>
    <row r="230" spans="1:2" ht="14.25" customHeight="1">
      <c r="A230" s="164"/>
      <c r="B230" s="159"/>
    </row>
    <row r="231" spans="1:2" ht="14.25" customHeight="1">
      <c r="A231" s="164"/>
      <c r="B231" s="159"/>
    </row>
    <row r="232" spans="1:2" ht="14.25" customHeight="1">
      <c r="A232" s="164"/>
      <c r="B232" s="159"/>
    </row>
    <row r="233" spans="1:2" ht="14.25" customHeight="1">
      <c r="A233" s="164"/>
      <c r="B233" s="159"/>
    </row>
    <row r="234" spans="1:2" ht="14.25" customHeight="1">
      <c r="A234" s="164"/>
      <c r="B234" s="159"/>
    </row>
    <row r="235" spans="1:2" ht="14.25" customHeight="1">
      <c r="A235" s="164"/>
      <c r="B235" s="159"/>
    </row>
    <row r="236" spans="1:2" ht="14.25" customHeight="1">
      <c r="A236" s="164"/>
      <c r="B236" s="159"/>
    </row>
    <row r="237" spans="1:2" ht="14.25" customHeight="1">
      <c r="A237" s="164"/>
      <c r="B237" s="159"/>
    </row>
    <row r="238" spans="1:2" ht="14.25" customHeight="1">
      <c r="A238" s="164"/>
      <c r="B238" s="159"/>
    </row>
    <row r="239" spans="1:2" ht="14.25" customHeight="1">
      <c r="A239" s="164"/>
      <c r="B239" s="159"/>
    </row>
    <row r="240" spans="1:2" ht="14.25" customHeight="1">
      <c r="A240" s="164"/>
      <c r="B240" s="159"/>
    </row>
    <row r="241" spans="1:2" ht="14.25" customHeight="1">
      <c r="A241" s="164"/>
      <c r="B241" s="159"/>
    </row>
    <row r="242" spans="1:2" ht="14.25" customHeight="1">
      <c r="A242" s="164"/>
      <c r="B242" s="159"/>
    </row>
    <row r="243" spans="1:2" ht="14.25" customHeight="1">
      <c r="A243" s="164"/>
      <c r="B243" s="159"/>
    </row>
    <row r="244" spans="1:2" ht="14.25" customHeight="1">
      <c r="A244" s="164"/>
      <c r="B244" s="159"/>
    </row>
    <row r="245" spans="1:2" ht="14.25" customHeight="1">
      <c r="A245" s="164"/>
      <c r="B245" s="159"/>
    </row>
    <row r="246" spans="1:2" ht="14.25" customHeight="1">
      <c r="A246" s="164"/>
      <c r="B246" s="159"/>
    </row>
    <row r="247" spans="1:2" ht="14.25" customHeight="1">
      <c r="A247" s="164"/>
      <c r="B247" s="159"/>
    </row>
    <row r="248" spans="1:2" ht="14.25" customHeight="1">
      <c r="A248" s="164"/>
      <c r="B248" s="159"/>
    </row>
    <row r="249" spans="1:2" ht="14.25" customHeight="1">
      <c r="A249" s="164"/>
      <c r="B249" s="159"/>
    </row>
    <row r="250" spans="1:2" ht="14.25" customHeight="1">
      <c r="A250" s="164"/>
      <c r="B250" s="159"/>
    </row>
    <row r="251" spans="1:2" ht="14.25" customHeight="1">
      <c r="A251" s="164"/>
      <c r="B251" s="159"/>
    </row>
    <row r="252" spans="1:2" ht="14.25" customHeight="1">
      <c r="A252" s="164"/>
      <c r="B252" s="159"/>
    </row>
    <row r="253" spans="1:2" ht="14.25" customHeight="1">
      <c r="A253" s="164"/>
      <c r="B253" s="159"/>
    </row>
    <row r="254" spans="1:2" ht="14.25" customHeight="1">
      <c r="A254" s="164"/>
      <c r="B254" s="159"/>
    </row>
    <row r="255" spans="1:2" ht="14.25" customHeight="1">
      <c r="A255" s="164"/>
      <c r="B255" s="159"/>
    </row>
    <row r="256" spans="1:2" ht="14.25" customHeight="1">
      <c r="A256" s="164"/>
      <c r="B256" s="159"/>
    </row>
    <row r="257" spans="1:2" ht="14.25" customHeight="1">
      <c r="A257" s="164"/>
      <c r="B257" s="159"/>
    </row>
    <row r="258" spans="1:2" ht="14.25" customHeight="1">
      <c r="A258" s="164"/>
      <c r="B258" s="159"/>
    </row>
    <row r="259" spans="1:2" ht="14.25" customHeight="1">
      <c r="A259" s="164"/>
      <c r="B259" s="159"/>
    </row>
    <row r="260" spans="1:2" ht="14.25" customHeight="1">
      <c r="A260" s="164"/>
      <c r="B260" s="159"/>
    </row>
    <row r="261" spans="1:2" ht="14.25" customHeight="1">
      <c r="A261" s="164"/>
      <c r="B261" s="159"/>
    </row>
    <row r="262" spans="1:2" ht="14.25" customHeight="1">
      <c r="A262" s="164"/>
      <c r="B262" s="159"/>
    </row>
    <row r="263" spans="1:2" ht="14.25" customHeight="1">
      <c r="A263" s="164"/>
      <c r="B263" s="159"/>
    </row>
    <row r="264" spans="1:2" ht="14.25" customHeight="1">
      <c r="A264" s="164"/>
      <c r="B264" s="159"/>
    </row>
    <row r="265" spans="1:2" ht="14.25" customHeight="1">
      <c r="A265" s="164"/>
      <c r="B265" s="159"/>
    </row>
    <row r="266" spans="1:2" ht="14.25" customHeight="1">
      <c r="A266" s="164"/>
      <c r="B266" s="159"/>
    </row>
    <row r="267" spans="1:2" ht="14.25" customHeight="1">
      <c r="A267" s="164"/>
      <c r="B267" s="159"/>
    </row>
    <row r="268" spans="1:2" ht="14.25" customHeight="1">
      <c r="A268" s="164"/>
      <c r="B268" s="159"/>
    </row>
    <row r="269" spans="1:2" ht="14.25" customHeight="1">
      <c r="A269" s="164"/>
      <c r="B269" s="159"/>
    </row>
    <row r="270" spans="1:2" ht="14.25" customHeight="1">
      <c r="A270" s="164"/>
      <c r="B270" s="159"/>
    </row>
    <row r="271" spans="1:2" ht="14.25" customHeight="1">
      <c r="A271" s="164"/>
      <c r="B271" s="159"/>
    </row>
    <row r="272" spans="1:2" ht="14.25" customHeight="1">
      <c r="A272" s="164"/>
      <c r="B272" s="159"/>
    </row>
    <row r="273" spans="1:2" ht="14.25" customHeight="1">
      <c r="A273" s="164"/>
      <c r="B273" s="159"/>
    </row>
    <row r="274" spans="1:2" ht="14.25" customHeight="1">
      <c r="A274" s="164"/>
      <c r="B274" s="159"/>
    </row>
    <row r="275" spans="1:2" ht="14.25" customHeight="1">
      <c r="A275" s="164"/>
      <c r="B275" s="159"/>
    </row>
    <row r="276" spans="1:2" ht="14.25" customHeight="1">
      <c r="A276" s="164"/>
      <c r="B276" s="159"/>
    </row>
    <row r="277" spans="1:2" ht="14.25" customHeight="1">
      <c r="A277" s="164"/>
      <c r="B277" s="159"/>
    </row>
    <row r="278" spans="1:2" ht="14.25" customHeight="1">
      <c r="A278" s="164"/>
      <c r="B278" s="159"/>
    </row>
    <row r="279" spans="1:2" ht="14.25" customHeight="1">
      <c r="A279" s="164"/>
      <c r="B279" s="159"/>
    </row>
    <row r="280" spans="1:2" ht="14.25" customHeight="1">
      <c r="A280" s="164"/>
      <c r="B280" s="159"/>
    </row>
    <row r="281" spans="1:2" ht="14.25" customHeight="1">
      <c r="A281" s="164"/>
      <c r="B281" s="159"/>
    </row>
    <row r="282" spans="1:2" ht="14.25" customHeight="1">
      <c r="A282" s="164"/>
      <c r="B282" s="159"/>
    </row>
    <row r="283" spans="1:2" ht="14.25" customHeight="1">
      <c r="A283" s="164"/>
      <c r="B283" s="159"/>
    </row>
    <row r="284" spans="1:2" ht="14.25" customHeight="1">
      <c r="A284" s="164"/>
      <c r="B284" s="159"/>
    </row>
    <row r="285" spans="1:2" ht="14.25" customHeight="1">
      <c r="A285" s="164"/>
      <c r="B285" s="159"/>
    </row>
    <row r="286" spans="1:2" ht="14.25" customHeight="1">
      <c r="A286" s="164"/>
      <c r="B286" s="159"/>
    </row>
    <row r="287" spans="1:2" ht="14.25" customHeight="1">
      <c r="A287" s="164"/>
      <c r="B287" s="159"/>
    </row>
    <row r="288" spans="1:2" ht="14.25" customHeight="1">
      <c r="A288" s="164"/>
      <c r="B288" s="159"/>
    </row>
    <row r="289" spans="1:2" ht="14.25" customHeight="1">
      <c r="A289" s="164"/>
      <c r="B289" s="159"/>
    </row>
    <row r="290" spans="1:2" ht="14.25" customHeight="1">
      <c r="A290" s="164"/>
      <c r="B290" s="159"/>
    </row>
    <row r="291" spans="1:2" ht="14.25" customHeight="1">
      <c r="A291" s="164"/>
      <c r="B291" s="159"/>
    </row>
    <row r="292" spans="1:2" ht="14.25" customHeight="1">
      <c r="A292" s="164"/>
      <c r="B292" s="159"/>
    </row>
    <row r="293" spans="1:2" ht="14.25" customHeight="1">
      <c r="A293" s="164"/>
      <c r="B293" s="159"/>
    </row>
    <row r="294" spans="1:2" ht="14.25" customHeight="1">
      <c r="A294" s="164"/>
      <c r="B294" s="159"/>
    </row>
    <row r="295" spans="1:2" ht="14.25" customHeight="1">
      <c r="A295" s="164"/>
      <c r="B295" s="159"/>
    </row>
    <row r="296" spans="1:2" ht="14.25" customHeight="1">
      <c r="A296" s="164"/>
      <c r="B296" s="159"/>
    </row>
    <row r="297" spans="1:2" ht="14.25" customHeight="1">
      <c r="A297" s="164"/>
      <c r="B297" s="159"/>
    </row>
    <row r="298" spans="1:2" ht="14.25" customHeight="1">
      <c r="A298" s="164"/>
      <c r="B298" s="159"/>
    </row>
    <row r="299" spans="1:2" ht="14.25" customHeight="1">
      <c r="A299" s="164"/>
      <c r="B299" s="159"/>
    </row>
    <row r="300" spans="1:2" ht="14.25" customHeight="1">
      <c r="A300" s="164"/>
      <c r="B300" s="159"/>
    </row>
    <row r="301" spans="1:2" ht="14.25" customHeight="1">
      <c r="A301" s="164"/>
      <c r="B301" s="159"/>
    </row>
    <row r="302" spans="1:2" ht="14.25" customHeight="1">
      <c r="A302" s="164"/>
      <c r="B302" s="159"/>
    </row>
    <row r="303" spans="1:2" ht="14.25" customHeight="1">
      <c r="A303" s="164"/>
      <c r="B303" s="159"/>
    </row>
    <row r="304" spans="1:2" ht="14.25" customHeight="1">
      <c r="A304" s="164"/>
      <c r="B304" s="159"/>
    </row>
    <row r="305" spans="1:2" ht="14.25" customHeight="1">
      <c r="A305" s="164"/>
      <c r="B305" s="159"/>
    </row>
    <row r="306" spans="1:2" ht="14.25" customHeight="1">
      <c r="A306" s="164"/>
      <c r="B306" s="159"/>
    </row>
    <row r="307" spans="1:2" ht="14.25" customHeight="1">
      <c r="A307" s="164"/>
      <c r="B307" s="159"/>
    </row>
    <row r="308" spans="1:2" ht="14.25" customHeight="1">
      <c r="A308" s="164"/>
      <c r="B308" s="159"/>
    </row>
    <row r="309" spans="1:2" ht="14.25" customHeight="1">
      <c r="A309" s="164"/>
      <c r="B309" s="159"/>
    </row>
    <row r="310" spans="1:2" ht="14.25" customHeight="1">
      <c r="A310" s="164"/>
      <c r="B310" s="159"/>
    </row>
    <row r="311" spans="1:2" ht="14.25" customHeight="1">
      <c r="A311" s="164"/>
      <c r="B311" s="159"/>
    </row>
    <row r="312" spans="1:2" ht="14.25" customHeight="1">
      <c r="A312" s="164"/>
      <c r="B312" s="159"/>
    </row>
    <row r="313" spans="1:2" ht="14.25" customHeight="1">
      <c r="A313" s="164"/>
      <c r="B313" s="159"/>
    </row>
    <row r="314" spans="1:2" ht="14.25" customHeight="1">
      <c r="A314" s="164"/>
      <c r="B314" s="159"/>
    </row>
    <row r="315" spans="1:2" ht="14.25" customHeight="1">
      <c r="A315" s="164"/>
      <c r="B315" s="159"/>
    </row>
    <row r="316" spans="1:2" ht="14.25" customHeight="1">
      <c r="A316" s="164"/>
      <c r="B316" s="159"/>
    </row>
    <row r="317" spans="1:2" ht="14.25" customHeight="1">
      <c r="A317" s="164"/>
      <c r="B317" s="159"/>
    </row>
    <row r="318" spans="1:2" ht="14.25" customHeight="1">
      <c r="A318" s="164"/>
      <c r="B318" s="159"/>
    </row>
    <row r="319" spans="1:2" ht="14.25" customHeight="1">
      <c r="A319" s="164"/>
      <c r="B319" s="159"/>
    </row>
    <row r="320" spans="1:2" ht="14.25" customHeight="1">
      <c r="A320" s="164"/>
      <c r="B320" s="159"/>
    </row>
  </sheetData>
  <mergeCells count="1">
    <mergeCell ref="A2:A7"/>
  </mergeCells>
  <phoneticPr fontId="3" type="noConversion"/>
  <pageMargins left="0.74803149606299213" right="0.31" top="0.3" bottom="0.17" header="0" footer="0"/>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codeName="Лист1"/>
  <dimension ref="A1"/>
  <sheetViews>
    <sheetView workbookViewId="0">
      <selection activeCell="N7" sqref="N7"/>
    </sheetView>
  </sheetViews>
  <sheetFormatPr defaultRowHeight="10.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vt:lpstr>
      <vt:lpstr>График</vt:lpstr>
      <vt:lpstr>План</vt:lpstr>
      <vt:lpstr>Кабинеты</vt:lpstr>
      <vt:lpstr>Пояснения</vt:lpstr>
      <vt:lpstr>Start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2019-09-17T13:42:27Z</cp:lastPrinted>
  <dcterms:created xsi:type="dcterms:W3CDTF">2011-05-05T04:03:53Z</dcterms:created>
  <dcterms:modified xsi:type="dcterms:W3CDTF">2021-03-01T11:48:21Z</dcterms:modified>
</cp:coreProperties>
</file>