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2" r:id="rId1"/>
    <sheet name="График" sheetId="21" r:id="rId2"/>
    <sheet name="План (2)" sheetId="23" r:id="rId3"/>
    <sheet name="Учебные помещения" sheetId="26" r:id="rId4"/>
    <sheet name="Пояснения (3)" sheetId="28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  <definedName name="_xlnm.Print_Area" localSheetId="4">'Пояснения (3)'!$A$1:$B$39</definedName>
  </definedNames>
  <calcPr calcId="125725" refMode="R1C1"/>
</workbook>
</file>

<file path=xl/calcChain.xml><?xml version="1.0" encoding="utf-8"?>
<calcChain xmlns="http://schemas.openxmlformats.org/spreadsheetml/2006/main">
  <c r="R35" i="23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Q35"/>
  <c r="AR35"/>
  <c r="AS35"/>
  <c r="AY44"/>
  <c r="AZ44"/>
  <c r="BA35"/>
  <c r="BB35"/>
  <c r="BF37"/>
  <c r="BF35"/>
  <c r="BF38"/>
  <c r="BF42"/>
  <c r="BG37"/>
  <c r="BG38"/>
  <c r="BG42"/>
  <c r="BG35"/>
  <c r="BH37"/>
  <c r="BH35"/>
  <c r="BH25"/>
  <c r="BH8"/>
  <c r="BH38"/>
  <c r="BH42"/>
  <c r="BI37"/>
  <c r="BI35"/>
  <c r="BI38"/>
  <c r="BI42"/>
  <c r="BJ37"/>
  <c r="BJ38"/>
  <c r="BJ42"/>
  <c r="BJ35"/>
  <c r="BK35"/>
  <c r="BL42"/>
  <c r="BL35"/>
  <c r="BM35"/>
  <c r="BN37"/>
  <c r="BN35"/>
  <c r="BN25"/>
  <c r="BN38"/>
  <c r="BO37"/>
  <c r="BO38"/>
  <c r="BO42"/>
  <c r="BO35"/>
  <c r="BQ35"/>
  <c r="BU35"/>
  <c r="BV35"/>
  <c r="BW35"/>
  <c r="L35"/>
  <c r="M35"/>
  <c r="O35"/>
  <c r="CB45"/>
  <c r="BT45"/>
  <c r="BS45"/>
  <c r="BR45"/>
  <c r="BP45"/>
  <c r="BP35"/>
  <c r="AD12"/>
  <c r="J12"/>
  <c r="J10"/>
  <c r="AW44"/>
  <c r="AX44"/>
  <c r="BA44"/>
  <c r="BB44"/>
  <c r="BC44"/>
  <c r="BC35"/>
  <c r="BD44"/>
  <c r="BD35"/>
  <c r="BE44"/>
  <c r="AV44"/>
  <c r="I43"/>
  <c r="AM28"/>
  <c r="AM26"/>
  <c r="AN28"/>
  <c r="AN26"/>
  <c r="AO28"/>
  <c r="AO26"/>
  <c r="AP28"/>
  <c r="AP26"/>
  <c r="AQ28"/>
  <c r="AR28"/>
  <c r="AS28"/>
  <c r="AT28"/>
  <c r="AU28"/>
  <c r="AL28"/>
  <c r="AL26"/>
  <c r="T19"/>
  <c r="AJ10"/>
  <c r="AB95"/>
  <c r="P17"/>
  <c r="E98"/>
  <c r="AB12"/>
  <c r="H12"/>
  <c r="H21"/>
  <c r="H22"/>
  <c r="I36"/>
  <c r="I35"/>
  <c r="J36"/>
  <c r="J35"/>
  <c r="J43"/>
  <c r="J21"/>
  <c r="J22"/>
  <c r="K36"/>
  <c r="K35"/>
  <c r="K11"/>
  <c r="K12"/>
  <c r="K13"/>
  <c r="K15"/>
  <c r="K17"/>
  <c r="K21"/>
  <c r="K22"/>
  <c r="L36"/>
  <c r="L43"/>
  <c r="L16"/>
  <c r="L22"/>
  <c r="N26"/>
  <c r="N12"/>
  <c r="R19"/>
  <c r="U10"/>
  <c r="U19"/>
  <c r="U9"/>
  <c r="U98"/>
  <c r="V10"/>
  <c r="V9"/>
  <c r="V98"/>
  <c r="V19"/>
  <c r="X19"/>
  <c r="X10"/>
  <c r="AE19"/>
  <c r="AE10"/>
  <c r="AE9"/>
  <c r="AE98"/>
  <c r="AF19"/>
  <c r="AH19"/>
  <c r="AQ98"/>
  <c r="AR98"/>
  <c r="AS98"/>
  <c r="AT98"/>
  <c r="AU26"/>
  <c r="AV26"/>
  <c r="AW26"/>
  <c r="AX26"/>
  <c r="AY26"/>
  <c r="AZ26"/>
  <c r="BA98"/>
  <c r="BB98"/>
  <c r="BC98"/>
  <c r="BE26"/>
  <c r="BK98"/>
  <c r="BM98"/>
  <c r="BU98"/>
  <c r="BW98"/>
  <c r="S19"/>
  <c r="W19"/>
  <c r="W9"/>
  <c r="W98"/>
  <c r="Y19"/>
  <c r="AA19"/>
  <c r="AC19"/>
  <c r="AG19"/>
  <c r="AI19"/>
  <c r="AI9"/>
  <c r="AI98"/>
  <c r="AJ19"/>
  <c r="AJ9"/>
  <c r="AJ98"/>
  <c r="AK19"/>
  <c r="Z21"/>
  <c r="Q21"/>
  <c r="O21"/>
  <c r="N21"/>
  <c r="M21"/>
  <c r="L21"/>
  <c r="L19"/>
  <c r="I21"/>
  <c r="T24"/>
  <c r="T23"/>
  <c r="Q24"/>
  <c r="Q23"/>
  <c r="O24"/>
  <c r="O23"/>
  <c r="N24"/>
  <c r="N23"/>
  <c r="M24"/>
  <c r="M23"/>
  <c r="L24"/>
  <c r="K24"/>
  <c r="I24"/>
  <c r="I23"/>
  <c r="AK23"/>
  <c r="AJ23"/>
  <c r="AI23"/>
  <c r="AG23"/>
  <c r="AF23"/>
  <c r="AE23"/>
  <c r="AD23"/>
  <c r="AB23"/>
  <c r="AA23"/>
  <c r="Z23"/>
  <c r="Y23"/>
  <c r="X23"/>
  <c r="X9"/>
  <c r="X98"/>
  <c r="W23"/>
  <c r="V23"/>
  <c r="U23"/>
  <c r="P23"/>
  <c r="L23"/>
  <c r="K23"/>
  <c r="Z22"/>
  <c r="Z19"/>
  <c r="Q22"/>
  <c r="O22"/>
  <c r="N22"/>
  <c r="M22"/>
  <c r="I22"/>
  <c r="AD20"/>
  <c r="J20"/>
  <c r="J19"/>
  <c r="Q20"/>
  <c r="Q19"/>
  <c r="P20"/>
  <c r="P19"/>
  <c r="O20"/>
  <c r="N20"/>
  <c r="M20"/>
  <c r="M19"/>
  <c r="K20"/>
  <c r="K19"/>
  <c r="I20"/>
  <c r="AH18"/>
  <c r="AD18"/>
  <c r="AB18"/>
  <c r="H18"/>
  <c r="Q18"/>
  <c r="P18"/>
  <c r="O18"/>
  <c r="M18"/>
  <c r="L18"/>
  <c r="K18"/>
  <c r="I18"/>
  <c r="AG17"/>
  <c r="AG10"/>
  <c r="AG9"/>
  <c r="AG98"/>
  <c r="AD17"/>
  <c r="AB17"/>
  <c r="H17"/>
  <c r="Q17"/>
  <c r="O17"/>
  <c r="N17"/>
  <c r="L17"/>
  <c r="I17"/>
  <c r="AD16"/>
  <c r="J16"/>
  <c r="Q16"/>
  <c r="P16"/>
  <c r="O16"/>
  <c r="N16"/>
  <c r="M16"/>
  <c r="K16"/>
  <c r="I16"/>
  <c r="AF15"/>
  <c r="AF10"/>
  <c r="AF9"/>
  <c r="AF98"/>
  <c r="AD15"/>
  <c r="AB15"/>
  <c r="H15"/>
  <c r="Q15"/>
  <c r="P15"/>
  <c r="O15"/>
  <c r="N15"/>
  <c r="M15"/>
  <c r="I15"/>
  <c r="AH14"/>
  <c r="AH10"/>
  <c r="AH9"/>
  <c r="AH98"/>
  <c r="AD14"/>
  <c r="J14"/>
  <c r="T14"/>
  <c r="T10"/>
  <c r="T9"/>
  <c r="R14"/>
  <c r="H14"/>
  <c r="Q14"/>
  <c r="P14"/>
  <c r="O14"/>
  <c r="M14"/>
  <c r="L14"/>
  <c r="K14"/>
  <c r="K10"/>
  <c r="K9"/>
  <c r="I14"/>
  <c r="AD13"/>
  <c r="J13"/>
  <c r="Q13"/>
  <c r="P13"/>
  <c r="O13"/>
  <c r="N13"/>
  <c r="M13"/>
  <c r="L13"/>
  <c r="L12"/>
  <c r="I13"/>
  <c r="Q12"/>
  <c r="Q10"/>
  <c r="Q9"/>
  <c r="P12"/>
  <c r="O12"/>
  <c r="M12"/>
  <c r="I12"/>
  <c r="AD11"/>
  <c r="AB11"/>
  <c r="Q11"/>
  <c r="P11"/>
  <c r="P10"/>
  <c r="P9"/>
  <c r="H95"/>
  <c r="O11"/>
  <c r="O10"/>
  <c r="O9"/>
  <c r="N11"/>
  <c r="N10"/>
  <c r="N9"/>
  <c r="M11"/>
  <c r="M10"/>
  <c r="M9"/>
  <c r="M98"/>
  <c r="L11"/>
  <c r="L10"/>
  <c r="I11"/>
  <c r="I10"/>
  <c r="AK10"/>
  <c r="AK9"/>
  <c r="AK98"/>
  <c r="AI10"/>
  <c r="AC10"/>
  <c r="AC9"/>
  <c r="AC98"/>
  <c r="AA10"/>
  <c r="Z10"/>
  <c r="Z9"/>
  <c r="Z98"/>
  <c r="Y10"/>
  <c r="Y9"/>
  <c r="W10"/>
  <c r="S10"/>
  <c r="AA9"/>
  <c r="AA98"/>
  <c r="S9"/>
  <c r="S98"/>
  <c r="G9"/>
  <c r="F9"/>
  <c r="D9"/>
  <c r="H78"/>
  <c r="CB73"/>
  <c r="CB75"/>
  <c r="CB76"/>
  <c r="CB77"/>
  <c r="CB74"/>
  <c r="H72"/>
  <c r="CB66"/>
  <c r="CB68"/>
  <c r="CB69"/>
  <c r="CB70"/>
  <c r="CB71"/>
  <c r="CB67"/>
  <c r="H65"/>
  <c r="CB60"/>
  <c r="CB62"/>
  <c r="CB63"/>
  <c r="CB64"/>
  <c r="CB61"/>
  <c r="H59"/>
  <c r="CB55"/>
  <c r="CB56"/>
  <c r="CB57"/>
  <c r="CB58"/>
  <c r="CB54"/>
  <c r="H52"/>
  <c r="CB47"/>
  <c r="CB49"/>
  <c r="CB50"/>
  <c r="CB51"/>
  <c r="CB48"/>
  <c r="CB37"/>
  <c r="CB38"/>
  <c r="CB39"/>
  <c r="CB40"/>
  <c r="CB41"/>
  <c r="CB42"/>
  <c r="H43"/>
  <c r="CB43"/>
  <c r="CB44"/>
  <c r="H36"/>
  <c r="H35"/>
  <c r="CB34"/>
  <c r="CB33"/>
  <c r="CB28"/>
  <c r="H29"/>
  <c r="CB29"/>
  <c r="H30"/>
  <c r="CB30"/>
  <c r="CB31"/>
  <c r="CB27"/>
  <c r="BH31"/>
  <c r="BH26"/>
  <c r="BH54"/>
  <c r="BH53"/>
  <c r="BH46"/>
  <c r="BH55"/>
  <c r="BH59"/>
  <c r="AX32"/>
  <c r="AX41"/>
  <c r="AX35"/>
  <c r="AX25"/>
  <c r="AX8"/>
  <c r="AX48"/>
  <c r="AX47"/>
  <c r="AX61"/>
  <c r="AX65"/>
  <c r="AM33"/>
  <c r="AM32"/>
  <c r="AM34"/>
  <c r="AN33"/>
  <c r="AN32"/>
  <c r="AN34"/>
  <c r="AO33"/>
  <c r="AO32"/>
  <c r="AO34"/>
  <c r="AP33"/>
  <c r="AP32"/>
  <c r="AP25"/>
  <c r="AP97"/>
  <c r="AP98"/>
  <c r="AP34"/>
  <c r="AQ32"/>
  <c r="AR32"/>
  <c r="AS32"/>
  <c r="AT32"/>
  <c r="AT25"/>
  <c r="AL96"/>
  <c r="AU33"/>
  <c r="AU32"/>
  <c r="AU25"/>
  <c r="AU97"/>
  <c r="AU98"/>
  <c r="AU34"/>
  <c r="AV32"/>
  <c r="AW32"/>
  <c r="AY32"/>
  <c r="AZ32"/>
  <c r="BA32"/>
  <c r="BB32"/>
  <c r="BC32"/>
  <c r="BD32"/>
  <c r="BE32"/>
  <c r="AL33"/>
  <c r="AL32"/>
  <c r="AL34"/>
  <c r="Q43"/>
  <c r="P43"/>
  <c r="K43"/>
  <c r="BF140" i="21"/>
  <c r="D131"/>
  <c r="D132"/>
  <c r="BP85" i="23"/>
  <c r="BR85"/>
  <c r="BT85"/>
  <c r="BP82"/>
  <c r="BR82"/>
  <c r="AV85"/>
  <c r="AV84"/>
  <c r="AX85"/>
  <c r="AX84"/>
  <c r="AZ84"/>
  <c r="AV82"/>
  <c r="AX82"/>
  <c r="BF85"/>
  <c r="BH85"/>
  <c r="BJ85"/>
  <c r="BF82"/>
  <c r="BH82"/>
  <c r="BF81"/>
  <c r="H32"/>
  <c r="CB32"/>
  <c r="BP27"/>
  <c r="BP26"/>
  <c r="BP40"/>
  <c r="BP68"/>
  <c r="BP66"/>
  <c r="BP46"/>
  <c r="BP67"/>
  <c r="BR27"/>
  <c r="BR26"/>
  <c r="BR67"/>
  <c r="BR72"/>
  <c r="BR68"/>
  <c r="BR40"/>
  <c r="BR35"/>
  <c r="BX40"/>
  <c r="BX35"/>
  <c r="BX25"/>
  <c r="BY40"/>
  <c r="BY35"/>
  <c r="BF31"/>
  <c r="BF26"/>
  <c r="BF54"/>
  <c r="BF55"/>
  <c r="BF53"/>
  <c r="BF46"/>
  <c r="BL26"/>
  <c r="BL25"/>
  <c r="BL97"/>
  <c r="BL98"/>
  <c r="BQ40"/>
  <c r="BS40"/>
  <c r="BS35"/>
  <c r="BT40"/>
  <c r="BT35"/>
  <c r="AV41"/>
  <c r="AV35"/>
  <c r="AV25"/>
  <c r="AV8"/>
  <c r="AV48"/>
  <c r="AV47"/>
  <c r="AV46"/>
  <c r="AV61"/>
  <c r="AV65"/>
  <c r="AN39"/>
  <c r="AN35"/>
  <c r="AN74"/>
  <c r="AN73"/>
  <c r="AN46"/>
  <c r="AT39"/>
  <c r="AT35"/>
  <c r="AU39"/>
  <c r="AU35"/>
  <c r="AL39"/>
  <c r="AL35"/>
  <c r="AL74"/>
  <c r="AL78"/>
  <c r="AU74"/>
  <c r="AU73"/>
  <c r="AU46"/>
  <c r="AT73"/>
  <c r="AM74"/>
  <c r="AM73"/>
  <c r="AM46"/>
  <c r="AO74"/>
  <c r="AO73"/>
  <c r="AO46"/>
  <c r="AP74"/>
  <c r="AP73"/>
  <c r="AP46"/>
  <c r="BW67"/>
  <c r="BW66"/>
  <c r="BW46"/>
  <c r="BW25"/>
  <c r="BY67"/>
  <c r="BY68"/>
  <c r="BY66"/>
  <c r="BY46"/>
  <c r="BX66"/>
  <c r="BQ68"/>
  <c r="BQ66"/>
  <c r="BQ46"/>
  <c r="BQ67"/>
  <c r="BS67"/>
  <c r="BS68"/>
  <c r="BS66"/>
  <c r="BS46"/>
  <c r="BT67"/>
  <c r="BT68"/>
  <c r="BT66"/>
  <c r="BT46"/>
  <c r="BO54"/>
  <c r="BO53"/>
  <c r="BO46"/>
  <c r="BO55"/>
  <c r="BN53"/>
  <c r="BN46"/>
  <c r="BG54"/>
  <c r="BG53"/>
  <c r="BG46"/>
  <c r="BG55"/>
  <c r="BI54"/>
  <c r="BI55"/>
  <c r="BI53"/>
  <c r="BI46"/>
  <c r="BJ54"/>
  <c r="BJ53"/>
  <c r="BJ46"/>
  <c r="BJ55"/>
  <c r="AX52"/>
  <c r="BE48"/>
  <c r="BE47"/>
  <c r="BD47"/>
  <c r="BD46"/>
  <c r="AW48"/>
  <c r="AW47"/>
  <c r="AW46"/>
  <c r="AY48"/>
  <c r="AY47"/>
  <c r="AZ48"/>
  <c r="AZ47"/>
  <c r="AM39"/>
  <c r="AM35"/>
  <c r="AO39"/>
  <c r="AO35"/>
  <c r="AP39"/>
  <c r="AP35"/>
  <c r="AW41"/>
  <c r="AW35"/>
  <c r="AW25"/>
  <c r="AW97"/>
  <c r="AW98"/>
  <c r="AY41"/>
  <c r="AY35"/>
  <c r="AZ41"/>
  <c r="AZ35"/>
  <c r="AZ25"/>
  <c r="AZ97"/>
  <c r="AZ98"/>
  <c r="BE41"/>
  <c r="BE35"/>
  <c r="N36"/>
  <c r="N35"/>
  <c r="N25"/>
  <c r="N97"/>
  <c r="P36"/>
  <c r="P35"/>
  <c r="Q36"/>
  <c r="Q35"/>
  <c r="P32"/>
  <c r="BG31"/>
  <c r="BG26"/>
  <c r="BI31"/>
  <c r="BI26"/>
  <c r="BO31"/>
  <c r="BO26"/>
  <c r="BO25"/>
  <c r="BO97"/>
  <c r="BO98"/>
  <c r="I30"/>
  <c r="J30"/>
  <c r="K30"/>
  <c r="L30"/>
  <c r="Q30"/>
  <c r="I29"/>
  <c r="I26"/>
  <c r="I25"/>
  <c r="I97"/>
  <c r="I98"/>
  <c r="J29"/>
  <c r="J26"/>
  <c r="K29"/>
  <c r="K26"/>
  <c r="L29"/>
  <c r="L26"/>
  <c r="L25"/>
  <c r="L97"/>
  <c r="Q29"/>
  <c r="Q26"/>
  <c r="BA26"/>
  <c r="BB26"/>
  <c r="BJ26"/>
  <c r="BQ27"/>
  <c r="BQ26"/>
  <c r="BQ25"/>
  <c r="BQ97"/>
  <c r="BQ98"/>
  <c r="BS27"/>
  <c r="BS26"/>
  <c r="BT26"/>
  <c r="BT25"/>
  <c r="BT97"/>
  <c r="BT98"/>
  <c r="BV27"/>
  <c r="BV26"/>
  <c r="BV25"/>
  <c r="BV97"/>
  <c r="BV98"/>
  <c r="BY27"/>
  <c r="BY26"/>
  <c r="BU27"/>
  <c r="AQ140" i="21"/>
  <c r="AL130"/>
  <c r="AE131"/>
  <c r="AB140"/>
  <c r="Y140"/>
  <c r="AN82" i="23"/>
  <c r="AN81"/>
  <c r="AN85"/>
  <c r="AP85"/>
  <c r="J84"/>
  <c r="L84"/>
  <c r="J82"/>
  <c r="H82"/>
  <c r="G46"/>
  <c r="G25"/>
  <c r="G97"/>
  <c r="G98"/>
  <c r="O66"/>
  <c r="O46"/>
  <c r="O25"/>
  <c r="O97"/>
  <c r="O98"/>
  <c r="BD60"/>
  <c r="BE61"/>
  <c r="BE60"/>
  <c r="BE46"/>
  <c r="BX46"/>
  <c r="AT46"/>
  <c r="AW61"/>
  <c r="AW60"/>
  <c r="AY61"/>
  <c r="AY60"/>
  <c r="AZ61"/>
  <c r="AZ60"/>
  <c r="I32"/>
  <c r="J32"/>
  <c r="K32"/>
  <c r="L32"/>
  <c r="Q32"/>
  <c r="H66"/>
  <c r="J85"/>
  <c r="H85"/>
  <c r="J81"/>
  <c r="L81"/>
  <c r="F46"/>
  <c r="F25"/>
  <c r="F97"/>
  <c r="F98"/>
  <c r="D46"/>
  <c r="D25"/>
  <c r="D97"/>
  <c r="D98"/>
  <c r="J78"/>
  <c r="J59"/>
  <c r="J97"/>
  <c r="Q73"/>
  <c r="P73"/>
  <c r="I73"/>
  <c r="J73"/>
  <c r="K73"/>
  <c r="L73"/>
  <c r="H73"/>
  <c r="J72"/>
  <c r="J65"/>
  <c r="Q60"/>
  <c r="P60"/>
  <c r="P46"/>
  <c r="BI57"/>
  <c r="BI56"/>
  <c r="Q53"/>
  <c r="P53"/>
  <c r="Q47"/>
  <c r="Q46"/>
  <c r="P47"/>
  <c r="Q66"/>
  <c r="P66"/>
  <c r="L66"/>
  <c r="K66"/>
  <c r="J66"/>
  <c r="I66"/>
  <c r="I53"/>
  <c r="J53"/>
  <c r="K53"/>
  <c r="L53"/>
  <c r="H53"/>
  <c r="J52"/>
  <c r="CB87"/>
  <c r="L60"/>
  <c r="K60"/>
  <c r="J60"/>
  <c r="I60"/>
  <c r="H60"/>
  <c r="H47"/>
  <c r="H46"/>
  <c r="J47"/>
  <c r="J46"/>
  <c r="AX140" i="21"/>
  <c r="AS140"/>
  <c r="B130"/>
  <c r="K47" i="23"/>
  <c r="K46"/>
  <c r="L47"/>
  <c r="M132" i="21"/>
  <c r="G132"/>
  <c r="S132"/>
  <c r="M131"/>
  <c r="M140"/>
  <c r="S131"/>
  <c r="S140"/>
  <c r="S133"/>
  <c r="G133"/>
  <c r="S134"/>
  <c r="G134"/>
  <c r="S135"/>
  <c r="G135"/>
  <c r="S136"/>
  <c r="G136"/>
  <c r="S137"/>
  <c r="G137"/>
  <c r="S138"/>
  <c r="G138"/>
  <c r="S139"/>
  <c r="D133"/>
  <c r="D134"/>
  <c r="D140"/>
  <c r="D135"/>
  <c r="D136"/>
  <c r="D137"/>
  <c r="D138"/>
  <c r="D139"/>
  <c r="V131"/>
  <c r="C131"/>
  <c r="V130"/>
  <c r="C130"/>
  <c r="V132"/>
  <c r="C132"/>
  <c r="AL131"/>
  <c r="AL132"/>
  <c r="AO140"/>
  <c r="AL140"/>
  <c r="AL133"/>
  <c r="AL134"/>
  <c r="AL135"/>
  <c r="AL136"/>
  <c r="AL137"/>
  <c r="AL138"/>
  <c r="AL139"/>
  <c r="AJ140"/>
  <c r="AH140"/>
  <c r="AE140"/>
  <c r="AE132"/>
  <c r="AE133"/>
  <c r="AE134"/>
  <c r="AE135"/>
  <c r="AE136"/>
  <c r="AE137"/>
  <c r="AE138"/>
  <c r="AE139"/>
  <c r="P140"/>
  <c r="J140"/>
  <c r="G139"/>
  <c r="H84" i="23"/>
  <c r="BP84"/>
  <c r="BH84"/>
  <c r="BJ84"/>
  <c r="R10"/>
  <c r="BF59"/>
  <c r="CB36"/>
  <c r="AB14"/>
  <c r="BR84"/>
  <c r="BT84"/>
  <c r="AX60"/>
  <c r="AX46"/>
  <c r="AB16"/>
  <c r="H16"/>
  <c r="AZ85"/>
  <c r="BH81"/>
  <c r="BH80"/>
  <c r="BT82"/>
  <c r="BP81"/>
  <c r="BR81"/>
  <c r="BT81"/>
  <c r="L85"/>
  <c r="AV60"/>
  <c r="H26"/>
  <c r="H97"/>
  <c r="CB53"/>
  <c r="J11"/>
  <c r="AB13"/>
  <c r="H13"/>
  <c r="J18"/>
  <c r="AD10"/>
  <c r="BF84"/>
  <c r="BP72"/>
  <c r="J15"/>
  <c r="BJ81"/>
  <c r="BJ80"/>
  <c r="L46"/>
  <c r="H81"/>
  <c r="H80"/>
  <c r="AZ46"/>
  <c r="I9"/>
  <c r="AL85"/>
  <c r="AV52"/>
  <c r="J17"/>
  <c r="J24"/>
  <c r="J23"/>
  <c r="BI130" i="21"/>
  <c r="C140"/>
  <c r="Y98" i="23"/>
  <c r="R95"/>
  <c r="BF80"/>
  <c r="BF97"/>
  <c r="BF98"/>
  <c r="BH97"/>
  <c r="BH98"/>
  <c r="AX81"/>
  <c r="AX80"/>
  <c r="AV81"/>
  <c r="L80"/>
  <c r="L82"/>
  <c r="AP81"/>
  <c r="BD25"/>
  <c r="K25"/>
  <c r="K97"/>
  <c r="K98"/>
  <c r="AM25"/>
  <c r="AM97"/>
  <c r="AM98"/>
  <c r="BT80"/>
  <c r="BS25"/>
  <c r="BS97"/>
  <c r="BS98"/>
  <c r="Q25"/>
  <c r="Q97"/>
  <c r="Q98"/>
  <c r="P25"/>
  <c r="AB10"/>
  <c r="H11"/>
  <c r="H10"/>
  <c r="T8"/>
  <c r="T98"/>
  <c r="AY25"/>
  <c r="AY97"/>
  <c r="AY98"/>
  <c r="AL25"/>
  <c r="BI131" i="21"/>
  <c r="B131"/>
  <c r="B140"/>
  <c r="BX97" i="23"/>
  <c r="BX98"/>
  <c r="BP96"/>
  <c r="BG25"/>
  <c r="BG97"/>
  <c r="BG98"/>
  <c r="AN25"/>
  <c r="BI132" i="21"/>
  <c r="B132"/>
  <c r="BF96" i="23"/>
  <c r="BN97"/>
  <c r="BN98"/>
  <c r="CB35"/>
  <c r="H25"/>
  <c r="AY46"/>
  <c r="L9"/>
  <c r="L98"/>
  <c r="J9"/>
  <c r="J98"/>
  <c r="BE25"/>
  <c r="BE97"/>
  <c r="BE98"/>
  <c r="BF25"/>
  <c r="BF8"/>
  <c r="BY25"/>
  <c r="BY97"/>
  <c r="BY98"/>
  <c r="BI25"/>
  <c r="BI97"/>
  <c r="BI98"/>
  <c r="N98"/>
  <c r="BP25"/>
  <c r="BP8"/>
  <c r="J25"/>
  <c r="AO25"/>
  <c r="AO97"/>
  <c r="AO98"/>
  <c r="BJ25"/>
  <c r="BJ97"/>
  <c r="BJ98"/>
  <c r="G131" i="21"/>
  <c r="G140"/>
  <c r="J80" i="23"/>
  <c r="AN84"/>
  <c r="CB26"/>
  <c r="AN78"/>
  <c r="BJ82"/>
  <c r="AD19"/>
  <c r="AD9"/>
  <c r="AD98"/>
  <c r="BR80"/>
  <c r="AL81"/>
  <c r="AL73"/>
  <c r="AL46"/>
  <c r="R24"/>
  <c r="V140" i="21"/>
  <c r="BR66" i="23"/>
  <c r="BR46"/>
  <c r="BR25"/>
  <c r="BR8"/>
  <c r="AL82"/>
  <c r="CB46"/>
  <c r="AB20"/>
  <c r="AP82"/>
  <c r="H96"/>
  <c r="P97"/>
  <c r="P98"/>
  <c r="BP80"/>
  <c r="BP97"/>
  <c r="BP98"/>
  <c r="BR97"/>
  <c r="BR98"/>
  <c r="AL8"/>
  <c r="AL97"/>
  <c r="AL98"/>
  <c r="AN97"/>
  <c r="AN98"/>
  <c r="AN8"/>
  <c r="AV96"/>
  <c r="BD97"/>
  <c r="BD98"/>
  <c r="AZ80"/>
  <c r="AV80"/>
  <c r="AV97"/>
  <c r="AV98"/>
  <c r="AX97"/>
  <c r="AX98"/>
  <c r="AL80"/>
  <c r="AP84"/>
  <c r="AP80"/>
  <c r="AL84"/>
  <c r="AB19"/>
  <c r="H20"/>
  <c r="H19"/>
  <c r="H24"/>
  <c r="H23"/>
  <c r="H9"/>
  <c r="H98"/>
  <c r="R23"/>
  <c r="R9"/>
  <c r="R98"/>
  <c r="AB9"/>
  <c r="AB98"/>
  <c r="CB25"/>
  <c r="CB97"/>
  <c r="CB98"/>
  <c r="AN80"/>
</calcChain>
</file>

<file path=xl/sharedStrings.xml><?xml version="1.0" encoding="utf-8"?>
<sst xmlns="http://schemas.openxmlformats.org/spreadsheetml/2006/main" count="1417" uniqueCount="427">
  <si>
    <t>Учебный план по специальности 38.02.01 Экономика и бухгалтерский учет (по отраслям) (на базе основного общего образования) разработан на основании: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</si>
  <si>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курсовой работы и защиты отчетной документации по практике.  Зачеты и дифференцированные зачеты, проводятся за счет часов, отведенных на изучение дисциплины, МДК, часов практики.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</si>
  <si>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(комплексного экзамена)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</si>
  <si>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 xml:space="preserve">                            по междисциплинарному курсу МДК.05.01 Теоретические основы  выполнения работ по должности "Кассир" и учебной практике УП.05.01 в рамках профессионального модуля ПМ.05 Выполнение работ по одной или нескольким профессиям рабочих, должностям служащих ("Кассир");</t>
  </si>
  <si>
    <t xml:space="preserve">                                по междисциплинарному курсу МДК.03.01 Организация расчетов с бюджетом и внебюджетными фондами и учебной практике УП.03.01 в рамках профессионального модуля ПМ.03 Проведение расчетов с бюджетом и внебюджетными фондами;</t>
  </si>
  <si>
    <t xml:space="preserve">           в пятом семестре:</t>
  </si>
  <si>
    <t xml:space="preserve">                              по междисциплинарным курсам МДК.02.01 Практические основы бухгалтерского учета источников формирования активов организации и МДК.02.02 Бухгалтерская технология проведения и оформления инвентаризации и учебной практики УП.03.01 в рамках профессионального модуля ПМ.02 Ведение бухгалтерского учета источников формирования активов, выполнение работ по инвентаризации активов и финансовых обязательств организации;</t>
  </si>
  <si>
    <t xml:space="preserve">             в шестом семестре:</t>
  </si>
  <si>
    <t xml:space="preserve">                               по междисциплинарным курсам МДК.04.01Технология составления бухгалтерской отчетности и МДК.04.02 Основы анализа бухгалтерской отчетности и учебной практики УП.04.01 в рамках профессионального модуля  ПМ.04 Составление и использование бухгалтерской (финансоой) отчетности;</t>
  </si>
  <si>
    <t xml:space="preserve"> комплексных зачетов (в соответствующей колонки обозначение "*", "**"):   </t>
  </si>
  <si>
    <t>По освоению ППССЗ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дипломной работы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</si>
  <si>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</si>
  <si>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</si>
  <si>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</si>
  <si>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</si>
  <si>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</si>
  <si>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</si>
  <si>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</si>
  <si>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</si>
  <si>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</si>
  <si>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</si>
  <si>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</si>
  <si>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</si>
  <si>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</si>
  <si>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</si>
  <si>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</si>
  <si>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</si>
  <si>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</si>
  <si>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</si>
  <si>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</si>
  <si>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</si>
  <si>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</si>
  <si>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</si>
  <si>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</si>
  <si>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</si>
  <si>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</si>
  <si>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</si>
  <si>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</si>
  <si>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</si>
  <si>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</si>
  <si>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</si>
  <si>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</si>
  <si>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</si>
  <si>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</si>
  <si>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</si>
  <si>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</si>
  <si>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</si>
  <si>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</si>
  <si>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</si>
  <si>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</si>
  <si>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</si>
  <si>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</si>
  <si>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</si>
  <si>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</si>
  <si>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</si>
  <si>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</si>
  <si>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</si>
  <si>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</si>
  <si>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</si>
  <si>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</si>
  <si>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</si>
  <si>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</si>
  <si>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</si>
  <si>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</si>
  <si>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</si>
  <si>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</si>
  <si>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</si>
  <si>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</si>
  <si>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</si>
  <si>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</si>
  <si>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</si>
  <si>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</si>
  <si>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</si>
  <si>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</si>
  <si>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</si>
  <si>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</si>
  <si>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</si>
  <si>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</si>
  <si>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</si>
  <si>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</si>
  <si>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</si>
  <si>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</si>
  <si>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</si>
  <si>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</si>
  <si>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</si>
  <si>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</si>
  <si>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</si>
  <si>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</si>
  <si>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</si>
  <si>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</si>
  <si>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</si>
  <si>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</si>
  <si>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</si>
  <si>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</si>
  <si>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</si>
  <si>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</si>
  <si>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</si>
  <si>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</si>
  <si>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</si>
  <si>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</si>
  <si>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</si>
  <si>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</si>
  <si>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</si>
  <si>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</si>
  <si>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</si>
  <si>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</si>
  <si>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</si>
  <si>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</si>
  <si>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</si>
  <si>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</si>
  <si>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</si>
  <si>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</si>
  <si>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</si>
  <si>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</si>
  <si>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</si>
  <si>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</si>
  <si>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</si>
  <si>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</si>
  <si>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</si>
  <si>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</si>
  <si>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</si>
  <si>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</si>
  <si>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</si>
  <si>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</si>
  <si>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</si>
  <si>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</si>
  <si>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</si>
  <si>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</si>
  <si>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</si>
  <si>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</si>
  <si>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</si>
  <si>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</si>
  <si>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</si>
  <si>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</si>
  <si>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</si>
  <si>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</si>
  <si>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</si>
  <si>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</si>
  <si>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</si>
  <si>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</si>
  <si>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</si>
  <si>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</si>
  <si>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</si>
  <si>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</si>
  <si>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</si>
  <si>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</si>
  <si>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</si>
  <si>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</si>
  <si>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</si>
  <si>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</si>
  <si>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</si>
  <si>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</si>
  <si>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</si>
  <si>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</si>
  <si>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</si>
  <si>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</si>
  <si>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</si>
  <si>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</si>
  <si>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</si>
  <si>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</si>
  <si>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</si>
  <si>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</si>
  <si>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</si>
  <si>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</si>
  <si>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</si>
  <si>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</si>
  <si>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</si>
  <si>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</si>
  <si>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</si>
  <si>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</si>
  <si>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</si>
  <si>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</si>
  <si>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</si>
  <si>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</si>
  <si>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</si>
  <si>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</si>
  <si>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</si>
  <si>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</si>
  <si>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</si>
  <si>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</si>
  <si>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</si>
  <si>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</si>
  <si>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</si>
  <si>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</si>
  <si>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</si>
  <si>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</si>
  <si>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</si>
  <si>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</si>
  <si>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</si>
  <si>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</si>
  <si>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</si>
  <si>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</si>
  <si>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</si>
  <si>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</si>
  <si>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</si>
  <si>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</si>
  <si>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</si>
  <si>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</si>
  <si>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</si>
  <si>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</si>
  <si>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</si>
  <si>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</si>
  <si>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</si>
  <si>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</si>
  <si>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</si>
  <si>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</si>
  <si>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</si>
  <si>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</si>
  <si>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</si>
  <si>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</si>
  <si>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</si>
  <si>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</si>
  <si>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</si>
  <si>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</si>
  <si>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</si>
  <si>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</si>
  <si>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</si>
  <si>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</si>
  <si>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</si>
  <si>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</si>
  <si>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</si>
  <si>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</si>
  <si>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</si>
  <si>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</si>
  <si>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</si>
  <si>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</si>
  <si>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</si>
  <si>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</si>
  <si>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</si>
  <si>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</si>
  <si>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</si>
  <si>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</si>
  <si>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</si>
  <si>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</si>
  <si>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</si>
  <si>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</si>
  <si>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</si>
  <si>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</si>
  <si>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</si>
  <si>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</si>
  <si>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</si>
  <si>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</si>
  <si>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</si>
  <si>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</si>
  <si>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</si>
  <si>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</si>
  <si>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</si>
  <si>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</si>
  <si>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</si>
  <si>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</si>
  <si>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</si>
  <si>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Cеминары</t>
  </si>
  <si>
    <t>Семинары</t>
  </si>
  <si>
    <t>Экзамены (без учета физ. культуры, с учетом комплексного характера (отмечены*))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</si>
  <si>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</si>
  <si>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</si>
  <si>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Математика</t>
  </si>
  <si>
    <t>Русский язык</t>
  </si>
  <si>
    <t>Литература</t>
  </si>
  <si>
    <t>Астрономия</t>
  </si>
  <si>
    <t>Обществознание (включая экономику и право)</t>
  </si>
  <si>
    <t>1-2</t>
  </si>
  <si>
    <t>нед</t>
  </si>
  <si>
    <t>6*</t>
  </si>
  <si>
    <t>МДК.02.02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</si>
  <si>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</si>
  <si>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</si>
  <si>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</si>
  <si>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</si>
  <si>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</si>
  <si>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</si>
  <si>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</si>
  <si>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</si>
  <si>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</si>
  <si>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</si>
  <si>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</si>
  <si>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</si>
  <si>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97</t>
  </si>
  <si>
    <t>98</t>
  </si>
  <si>
    <t>99</t>
  </si>
  <si>
    <t>ОГСЭ</t>
  </si>
  <si>
    <t>Иностранный язык в профессиональной деятельности</t>
  </si>
  <si>
    <t>Психология общения</t>
  </si>
  <si>
    <t>ЕН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</si>
  <si>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</si>
  <si>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</si>
  <si>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</si>
  <si>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</si>
  <si>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</si>
  <si>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</si>
  <si>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</si>
  <si>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</si>
  <si>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</si>
  <si>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</si>
  <si>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</si>
  <si>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</si>
  <si>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</si>
  <si>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</si>
  <si>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</si>
  <si>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</si>
  <si>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</si>
  <si>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</si>
  <si>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</si>
  <si>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</si>
  <si>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</si>
  <si>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</si>
  <si>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</si>
  <si>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</si>
  <si>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</si>
  <si>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</si>
  <si>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</si>
  <si>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</si>
  <si>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</si>
  <si>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</si>
  <si>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</si>
  <si>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Актовый зал.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</si>
  <si>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</si>
  <si>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</si>
  <si>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</si>
  <si>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</si>
  <si>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</si>
  <si>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</si>
  <si>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</si>
  <si>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</si>
  <si>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</si>
  <si>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</si>
  <si>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</si>
  <si>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ПМ.04</t>
  </si>
  <si>
    <t>МДК.04.01</t>
  </si>
  <si>
    <t>МДК.04.02</t>
  </si>
  <si>
    <t>УП.04.01</t>
  </si>
  <si>
    <t>ПП.04.01</t>
  </si>
  <si>
    <t>ПM.04.ЭК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</si>
  <si>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</si>
  <si>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ПМ.03</t>
  </si>
  <si>
    <t>МДК.03.01</t>
  </si>
  <si>
    <t>УП.03.01</t>
  </si>
  <si>
    <t>ПП.03.01</t>
  </si>
  <si>
    <t>ПM.03.ЭК</t>
  </si>
  <si>
    <t>ПМ.05</t>
  </si>
  <si>
    <t>МДК.05.01</t>
  </si>
  <si>
    <t>УП.05.01</t>
  </si>
  <si>
    <t>ПП.05.01</t>
  </si>
  <si>
    <t>ПM.05.ЭК</t>
  </si>
  <si>
    <t>5*</t>
  </si>
  <si>
    <t>Х</t>
  </si>
  <si>
    <t>Кабинеты:</t>
  </si>
  <si>
    <t>Лаборатории и тренинговые кабинеты</t>
  </si>
  <si>
    <t xml:space="preserve">Спортивный комплекс: </t>
  </si>
  <si>
    <t>спортивный зал;</t>
  </si>
  <si>
    <t>Залы:</t>
  </si>
  <si>
    <t xml:space="preserve">Библиотека, читальный зал с выходом в сеть Интернет; </t>
  </si>
  <si>
    <t>ЕН.02</t>
  </si>
  <si>
    <t>Экономика организации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</si>
  <si>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</si>
  <si>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</si>
  <si>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</si>
  <si>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</si>
  <si>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</si>
  <si>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</si>
  <si>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активов организации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</si>
  <si>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</si>
  <si>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активов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</si>
  <si>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</si>
  <si>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</si>
  <si>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</si>
  <si>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(финансоой) отчетности</t>
  </si>
  <si>
    <t>Технология составления бухгалтерской отчетности</t>
  </si>
  <si>
    <t>Основы анализа бухгалтерской отчетности</t>
  </si>
  <si>
    <t>4*</t>
  </si>
  <si>
    <t>3*</t>
  </si>
  <si>
    <t>4**</t>
  </si>
  <si>
    <t>социально-экономических дисциплин;</t>
  </si>
  <si>
    <t>иностранного языка;</t>
  </si>
  <si>
    <t>математики;</t>
  </si>
  <si>
    <t>экономики организации;</t>
  </si>
  <si>
    <t>документационного обеспечения управления;</t>
  </si>
  <si>
    <t>бухгалтерского учета, налогообложения и аудита;</t>
  </si>
  <si>
    <t>финансов, денежного обращения и кредитов;</t>
  </si>
  <si>
    <t>анализа финансово-хозяйственной деятельности;</t>
  </si>
  <si>
    <t>безопасности жизнедеятельности и охраны труда.</t>
  </si>
  <si>
    <t>информационных технологий в профессиональной деятельности;</t>
  </si>
  <si>
    <t>учебная бухгалтерия.</t>
  </si>
  <si>
    <t>Учебные практики проводятся концентрированно на втором и  третьем курсах  в специализированных лабораториях  колледжа.  Производственные практики проводятся концентрированно  на  втором и  третьем 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</si>
  <si>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</si>
  <si>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При проведении промежуточной аттестации в форме экзамена, экзамена по модулю и при   подготовки  курсовой работы,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</si>
  <si>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• Приказа Минобрнауки России от 05.02.2018 № 69 "Об утверждении федерального государственного образовательного стандарта среднего профессионального образования по специальности 38.02.01 Экономика и бухгалтерский учет (по отраслям)  (Зарегистрировано в Минюсте России 26.02.2018 № 50137);</t>
  </si>
  <si>
    <t xml:space="preserve">            в третьем семестре:</t>
  </si>
  <si>
    <t xml:space="preserve">           в четвертом семестре: </t>
  </si>
  <si>
    <t>Выполнение работ по одной или нескольким профессиям рабочих, должностям служащих ("Кассир")</t>
  </si>
  <si>
    <t>Теоретические основы  выполнения работ по должности "Кассир"</t>
  </si>
  <si>
    <t>3-6</t>
  </si>
  <si>
    <t xml:space="preserve">Выполнение курсовой работы является видом учебной деятельности запланированной по  МДК.04.01 Технология составления бухгалтерской отчетности , которая реализуется в пределах времени, отведенного на изучение междисциплинарного курса. </t>
  </si>
  <si>
    <t xml:space="preserve">Учебным планом  по специальности 38.02.01 Экономика и бухгалтерский учет (по отраслям)  (на базе основного общего образования) предусмотренно проведение  </t>
  </si>
  <si>
    <t>Экологические основы природопользования</t>
  </si>
  <si>
    <t>Основы предпринимательской деятельности</t>
  </si>
  <si>
    <t>Информационные технологии в профессиональной деятельности/Адаптивные информационные технологии в профессиональной деятельности</t>
  </si>
  <si>
    <t>Распределение вариативной части ППССЗ- 864 часа: на цикл ОГСЭ 00- 220 часов; на цикл ЕН 00- 14 часов на цикл ОПЦ. 00-214 часов; на цикл ПЦ.00-  416 часов.</t>
  </si>
  <si>
    <t xml:space="preserve">                                 по  учебной дисциплине  ПЦ.06 Документационное обеспечение управления, по междисциплинарному курсу МДК.01.01 Практические основы бухгалтерского учета активов организации и  учебной практики УП.01.01 в рамках профессионального модуля ПМ.01 Документирование хозяйственных операций и ведение бухгалтерского учета активов организации;</t>
  </si>
  <si>
    <t>экологических основ природопользования;</t>
  </si>
  <si>
    <t>основ предпринимательской деятельности;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</si>
  <si>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</si>
  <si>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</si>
  <si>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</si>
  <si>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</si>
  <si>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</si>
  <si>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</si>
  <si>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</si>
  <si>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</si>
  <si>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</si>
  <si>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</si>
  <si>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Дисциплины по выбору из  обязательных предметных областей</t>
  </si>
  <si>
    <t>ОУД.09</t>
  </si>
  <si>
    <t>Родная литература</t>
  </si>
  <si>
    <t>ОУД.10</t>
  </si>
  <si>
    <t>ОУД.11</t>
  </si>
  <si>
    <t xml:space="preserve">Дополнительные  дисциплины </t>
  </si>
  <si>
    <t>ОУД.12</t>
  </si>
  <si>
    <t>Введение в сециальность и индивидуальное проктирование</t>
  </si>
  <si>
    <t>На первом курсе, в рамках дисциплины  ОУД.12 Введение в сециальность и индивидуальное проктирование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</si>
  <si>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Для обучающихся инвалидов и лиц с ограниченными возможностями здоровья устанавливается особый порядок освоения дисциплин ОПЦ.08 Информационные технологии в профессиональной деятельности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</si>
  <si>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r>
      <t>Общий объем ППССЗ по специальности  38.02.01 Экономика и бухгалтерский учет (по отраслям) (на базе основного общего образования) состовляет- 4464</t>
    </r>
    <r>
      <rPr>
        <b/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часа: ОП. Общеобразовательная подготовка- 1476 часов; ОГСЭ.00 Общий гуманитарный и социально-экономический цикл- не менее 324 часов; ЕН.00 Математический и общий естественно-научный цикл- не менее 108 часов; ОПЦ.00 Общепрофессиональный цикл- не менее 468 часов; ПМ.00 Профессиональный цикл- не менее 1008 часов; Государственная итоговая аттестация- 216 часов;  производственная практика (преддипломная)- не более 144 часа (4 недели).</t>
    </r>
  </si>
  <si>
    <t xml:space="preserve">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 </t>
  </si>
  <si>
    <t xml:space="preserve"> в течении 1 уч.года предусмотренны консультации в объеме не более 100 часов на 1 обучающуюся группу</t>
  </si>
  <si>
    <t>в течении 1 уч.года предусмотренны консультации в объеме не более 100 часов на 1 обучающуюся группу</t>
  </si>
  <si>
    <t>ОПЦ.10</t>
  </si>
  <si>
    <t>Автоматизация бухгалтерского учета</t>
  </si>
</sst>
</file>

<file path=xl/styles.xml><?xml version="1.0" encoding="utf-8"?>
<styleSheet xmlns="http://schemas.openxmlformats.org/spreadsheetml/2006/main">
  <numFmts count="1">
    <numFmt numFmtId="172" formatCode="##,###"/>
  </numFmts>
  <fonts count="33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sz val="10"/>
      <color indexed="8"/>
      <name val="Tahoma"/>
      <family val="2"/>
      <charset val="204"/>
    </font>
    <font>
      <sz val="8"/>
      <color indexed="8"/>
      <name val="Tahoma"/>
      <charset val="252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  <charset val="204"/>
    </font>
    <font>
      <b/>
      <u/>
      <sz val="10"/>
      <name val="Times New Roman"/>
      <family val="1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17" fillId="0" borderId="0"/>
    <xf numFmtId="0" fontId="3" fillId="0" borderId="0"/>
  </cellStyleXfs>
  <cellXfs count="365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5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5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9" xfId="3" applyNumberFormat="1" applyFont="1" applyFill="1" applyBorder="1" applyAlignment="1">
      <alignment horizontal="center" vertical="center" wrapText="1"/>
    </xf>
    <xf numFmtId="0" fontId="12" fillId="3" borderId="9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8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0" fontId="12" fillId="0" borderId="19" xfId="3" applyNumberFormat="1" applyFont="1" applyFill="1" applyBorder="1" applyAlignment="1">
      <alignment horizontal="center" vertical="center"/>
    </xf>
    <xf numFmtId="0" fontId="12" fillId="0" borderId="20" xfId="3" applyNumberFormat="1" applyFont="1" applyFill="1" applyBorder="1" applyAlignment="1">
      <alignment horizontal="center" vertical="center"/>
    </xf>
    <xf numFmtId="0" fontId="12" fillId="4" borderId="5" xfId="3" applyNumberFormat="1" applyFont="1" applyFill="1" applyBorder="1" applyAlignment="1" applyProtection="1">
      <alignment horizontal="center" vertical="center"/>
      <protection locked="0"/>
    </xf>
    <xf numFmtId="0" fontId="12" fillId="4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18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center" vertical="center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18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0" xfId="3" applyFill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2" xfId="3" applyNumberFormat="1" applyFont="1" applyFill="1" applyBorder="1" applyAlignment="1" applyProtection="1">
      <alignment horizontal="center" vertical="center"/>
      <protection locked="0"/>
    </xf>
    <xf numFmtId="0" fontId="12" fillId="0" borderId="22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2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2" fillId="0" borderId="24" xfId="3" applyNumberFormat="1" applyFont="1" applyFill="1" applyBorder="1" applyAlignment="1">
      <alignment horizontal="center" vertical="center"/>
    </xf>
    <xf numFmtId="0" fontId="12" fillId="0" borderId="25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12" fillId="0" borderId="27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vertical="center"/>
      <protection locked="0"/>
    </xf>
    <xf numFmtId="172" fontId="2" fillId="0" borderId="1" xfId="3" applyNumberFormat="1" applyFon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28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>
      <alignment horizontal="center" vertical="center" wrapText="1"/>
    </xf>
    <xf numFmtId="0" fontId="2" fillId="0" borderId="29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30" xfId="3" applyNumberFormat="1" applyFont="1" applyFill="1" applyBorder="1" applyAlignment="1">
      <alignment horizontal="center" vertical="center"/>
    </xf>
    <xf numFmtId="0" fontId="2" fillId="0" borderId="31" xfId="3" applyNumberFormat="1" applyFont="1" applyFill="1" applyBorder="1" applyAlignment="1">
      <alignment horizontal="center" vertical="center"/>
    </xf>
    <xf numFmtId="0" fontId="14" fillId="8" borderId="1" xfId="0" applyNumberFormat="1" applyFont="1" applyFill="1" applyBorder="1" applyAlignment="1" applyProtection="1">
      <alignment horizontal="justify" vertical="top" wrapText="1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 applyProtection="1">
      <alignment horizontal="center" vertical="center"/>
      <protection locked="0"/>
    </xf>
    <xf numFmtId="0" fontId="2" fillId="0" borderId="23" xfId="3" applyNumberFormat="1" applyFont="1" applyFill="1" applyBorder="1" applyAlignment="1">
      <alignment horizontal="center" vertical="center"/>
    </xf>
    <xf numFmtId="172" fontId="2" fillId="0" borderId="2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3" applyNumberFormat="1" applyFont="1" applyFill="1" applyBorder="1" applyAlignment="1">
      <alignment horizontal="center" vertical="center"/>
    </xf>
    <xf numFmtId="0" fontId="12" fillId="0" borderId="34" xfId="3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vertical="justify"/>
      <protection locked="0"/>
    </xf>
    <xf numFmtId="0" fontId="6" fillId="0" borderId="1" xfId="0" applyNumberFormat="1" applyFont="1" applyFill="1" applyBorder="1" applyAlignment="1" applyProtection="1">
      <alignment vertical="justify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8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4" applyFont="1" applyFill="1" applyBorder="1" applyAlignment="1">
      <alignment horizontal="center"/>
    </xf>
    <xf numFmtId="0" fontId="17" fillId="0" borderId="0" xfId="4" applyFont="1" applyFill="1"/>
    <xf numFmtId="0" fontId="20" fillId="0" borderId="35" xfId="4" applyNumberFormat="1" applyFont="1" applyFill="1" applyBorder="1" applyAlignment="1" applyProtection="1">
      <alignment horizontal="center" vertical="center" wrapText="1"/>
    </xf>
    <xf numFmtId="0" fontId="14" fillId="0" borderId="1" xfId="4" applyNumberFormat="1" applyFont="1" applyFill="1" applyBorder="1" applyAlignment="1" applyProtection="1">
      <alignment horizontal="left" vertical="top" wrapText="1"/>
    </xf>
    <xf numFmtId="0" fontId="22" fillId="0" borderId="1" xfId="4" applyFont="1" applyFill="1" applyBorder="1" applyAlignment="1">
      <alignment vertical="top" wrapText="1"/>
    </xf>
    <xf numFmtId="0" fontId="14" fillId="0" borderId="1" xfId="4" applyNumberFormat="1" applyFont="1" applyFill="1" applyBorder="1" applyAlignment="1" applyProtection="1">
      <alignment horizontal="center" vertical="top" wrapText="1"/>
    </xf>
    <xf numFmtId="0" fontId="14" fillId="0" borderId="1" xfId="4" applyFont="1" applyFill="1" applyBorder="1" applyAlignment="1">
      <alignment horizontal="left" wrapText="1" indent="2"/>
    </xf>
    <xf numFmtId="0" fontId="14" fillId="0" borderId="1" xfId="4" applyFont="1" applyFill="1" applyBorder="1" applyAlignment="1">
      <alignment horizontal="left" vertical="top" wrapText="1" indent="2"/>
    </xf>
    <xf numFmtId="0" fontId="22" fillId="0" borderId="1" xfId="4" applyFont="1" applyFill="1" applyBorder="1" applyAlignment="1">
      <alignment horizontal="left" vertical="top" wrapText="1" indent="2"/>
    </xf>
    <xf numFmtId="0" fontId="17" fillId="0" borderId="0" xfId="4" applyFont="1" applyFill="1" applyAlignment="1">
      <alignment horizontal="left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1" fillId="6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2" fillId="9" borderId="5" xfId="3" applyNumberFormat="1" applyFont="1" applyFill="1" applyBorder="1" applyAlignment="1" applyProtection="1">
      <alignment horizontal="center" vertical="center"/>
      <protection locked="0"/>
    </xf>
    <xf numFmtId="0" fontId="12" fillId="9" borderId="5" xfId="3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>
      <alignment horizontal="center"/>
    </xf>
    <xf numFmtId="0" fontId="2" fillId="5" borderId="1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14" fillId="0" borderId="2" xfId="0" applyNumberFormat="1" applyFont="1" applyFill="1" applyBorder="1" applyAlignment="1" applyProtection="1">
      <alignment horizontal="justify" vertical="top" wrapText="1"/>
    </xf>
    <xf numFmtId="0" fontId="6" fillId="0" borderId="36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2" fillId="0" borderId="36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2" fontId="12" fillId="0" borderId="9" xfId="3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2" fillId="0" borderId="37" xfId="3" applyNumberFormat="1" applyFont="1" applyFill="1" applyBorder="1" applyAlignment="1">
      <alignment horizontal="center" vertical="center"/>
    </xf>
    <xf numFmtId="0" fontId="2" fillId="0" borderId="36" xfId="3" applyNumberFormat="1" applyFont="1" applyFill="1" applyBorder="1" applyAlignment="1">
      <alignment horizontal="center" vertical="center"/>
    </xf>
    <xf numFmtId="172" fontId="2" fillId="0" borderId="36" xfId="3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6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22" xfId="3" applyNumberFormat="1" applyFont="1" applyFill="1" applyBorder="1" applyAlignment="1">
      <alignment horizontal="center" vertical="center"/>
    </xf>
    <xf numFmtId="172" fontId="2" fillId="0" borderId="36" xfId="3" applyNumberFormat="1" applyFill="1" applyBorder="1" applyAlignment="1">
      <alignment horizontal="center" vertical="center"/>
    </xf>
    <xf numFmtId="172" fontId="12" fillId="3" borderId="9" xfId="3" applyNumberFormat="1" applyFont="1" applyFill="1" applyBorder="1" applyAlignment="1">
      <alignment horizontal="center" vertical="center" wrapText="1"/>
    </xf>
    <xf numFmtId="172" fontId="2" fillId="0" borderId="5" xfId="3" applyNumberFormat="1" applyFont="1" applyFill="1" applyBorder="1" applyAlignment="1">
      <alignment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4" fillId="0" borderId="0" xfId="0" applyFont="1"/>
    <xf numFmtId="0" fontId="24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26" fillId="0" borderId="0" xfId="0" applyFont="1"/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3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3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/>
    <xf numFmtId="0" fontId="29" fillId="0" borderId="0" xfId="0" applyFont="1" applyBorder="1"/>
    <xf numFmtId="0" fontId="24" fillId="0" borderId="0" xfId="0" applyFont="1" applyBorder="1"/>
    <xf numFmtId="0" fontId="16" fillId="0" borderId="0" xfId="0" applyFont="1" applyBorder="1"/>
    <xf numFmtId="0" fontId="32" fillId="0" borderId="0" xfId="0" applyFont="1" applyBorder="1"/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1" fillId="2" borderId="0" xfId="0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top"/>
      <protection locked="0"/>
    </xf>
    <xf numFmtId="0" fontId="31" fillId="2" borderId="0" xfId="0" applyFont="1" applyFill="1" applyBorder="1" applyAlignment="1" applyProtection="1">
      <alignment horizontal="right" vertical="center"/>
      <protection locked="0"/>
    </xf>
    <xf numFmtId="14" fontId="26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NumberFormat="1" applyFont="1" applyFill="1" applyBorder="1" applyAlignment="1" applyProtection="1">
      <alignment horizontal="left" vertical="center"/>
      <protection locked="0"/>
    </xf>
    <xf numFmtId="0" fontId="26" fillId="2" borderId="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NumberFormat="1" applyFont="1" applyFill="1" applyBorder="1" applyAlignment="1" applyProtection="1">
      <alignment horizontal="center" vertical="top"/>
      <protection locked="0"/>
    </xf>
    <xf numFmtId="0" fontId="26" fillId="2" borderId="0" xfId="0" applyNumberFormat="1" applyFont="1" applyFill="1" applyBorder="1" applyAlignment="1" applyProtection="1">
      <alignment horizontal="left" vertical="top" wrapText="1"/>
      <protection locked="0"/>
    </xf>
    <xf numFmtId="0" fontId="27" fillId="2" borderId="0" xfId="0" applyFont="1" applyFill="1" applyBorder="1" applyAlignment="1" applyProtection="1">
      <alignment horizontal="left" vertical="top"/>
      <protection locked="0"/>
    </xf>
    <xf numFmtId="0" fontId="31" fillId="2" borderId="0" xfId="0" applyFont="1" applyFill="1" applyBorder="1" applyAlignment="1" applyProtection="1">
      <alignment horizontal="left" vertical="top"/>
      <protection locked="0"/>
    </xf>
    <xf numFmtId="0" fontId="31" fillId="2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top"/>
      <protection locked="0"/>
    </xf>
    <xf numFmtId="0" fontId="26" fillId="2" borderId="0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 applyProtection="1">
      <alignment horizontal="center" vertical="top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49" fontId="32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/>
    <xf numFmtId="0" fontId="28" fillId="0" borderId="0" xfId="0" applyFont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0" fillId="0" borderId="36" xfId="0" applyFill="1" applyBorder="1" applyAlignment="1">
      <alignment horizontal="center" vertical="center" textRotation="90" wrapText="1"/>
    </xf>
    <xf numFmtId="0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12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11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11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36" xfId="0" applyNumberFormat="1" applyFont="1" applyFill="1" applyBorder="1" applyAlignment="1" applyProtection="1">
      <alignment horizontal="center" vertical="center"/>
      <protection locked="0"/>
    </xf>
    <xf numFmtId="0" fontId="6" fillId="10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36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6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36" xfId="3" applyNumberFormat="1" applyFont="1" applyFill="1" applyBorder="1" applyAlignment="1" applyProtection="1">
      <alignment horizontal="center" vertical="center"/>
      <protection locked="0"/>
    </xf>
    <xf numFmtId="0" fontId="2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3" applyNumberFormat="1" applyFont="1" applyFill="1" applyBorder="1" applyAlignment="1">
      <alignment horizontal="righ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left" vertical="center" wrapText="1"/>
    </xf>
    <xf numFmtId="0" fontId="2" fillId="0" borderId="43" xfId="3" applyNumberFormat="1" applyFont="1" applyFill="1" applyBorder="1" applyAlignment="1">
      <alignment horizontal="center" vertical="center" wrapText="1"/>
    </xf>
    <xf numFmtId="0" fontId="2" fillId="0" borderId="44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42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30" xfId="3" applyNumberFormat="1" applyFont="1" applyFill="1" applyBorder="1" applyAlignment="1">
      <alignment horizontal="center" vertical="center"/>
    </xf>
    <xf numFmtId="0" fontId="2" fillId="0" borderId="29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172" fontId="2" fillId="0" borderId="41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0" fillId="0" borderId="46" xfId="4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/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0" fontId="6" fillId="0" borderId="36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sheetExplain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85725</xdr:colOff>
      <xdr:row>43</xdr:row>
      <xdr:rowOff>47625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20325" cy="7458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W33"/>
  <sheetViews>
    <sheetView showGridLines="0" tabSelected="1" zoomScale="90" workbookViewId="0"/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6.83203125" customWidth="1"/>
    <col min="45" max="48" width="3.33203125" customWidth="1"/>
  </cols>
  <sheetData>
    <row r="1" spans="1:49" s="213" customFormat="1" ht="21" customHeight="1">
      <c r="A1" s="225"/>
      <c r="B1" s="225"/>
      <c r="C1" s="225"/>
      <c r="D1" s="214"/>
      <c r="E1" s="214"/>
      <c r="F1" s="214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25"/>
    </row>
    <row r="2" spans="1:49" s="213" customFormat="1" ht="17.25" customHeight="1">
      <c r="A2" s="225"/>
      <c r="B2" s="225"/>
      <c r="C2" s="225"/>
      <c r="D2" s="214"/>
      <c r="E2" s="214"/>
      <c r="F2" s="214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25"/>
    </row>
    <row r="3" spans="1:49" s="213" customFormat="1" ht="3.75" customHeight="1">
      <c r="A3" s="214"/>
      <c r="B3" s="214"/>
      <c r="C3" s="214"/>
      <c r="D3" s="214"/>
      <c r="E3" s="214"/>
      <c r="F3" s="214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5"/>
    </row>
    <row r="4" spans="1:49" s="213" customFormat="1" ht="17.25" customHeight="1">
      <c r="A4" s="225"/>
      <c r="B4" s="225"/>
      <c r="C4" s="225"/>
      <c r="D4" s="214"/>
      <c r="E4" s="214"/>
      <c r="F4" s="214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25"/>
    </row>
    <row r="5" spans="1:49" s="213" customFormat="1" ht="23.2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25"/>
    </row>
    <row r="6" spans="1:49" s="213" customFormat="1" ht="8.25" customHeight="1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2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25"/>
    </row>
    <row r="7" spans="1:49" s="213" customFormat="1" ht="8.2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25"/>
    </row>
    <row r="8" spans="1:49" s="210" customFormat="1" ht="8.25" customHeight="1">
      <c r="A8" s="227"/>
      <c r="B8" s="227"/>
      <c r="C8" s="227"/>
      <c r="D8" s="211"/>
      <c r="E8" s="211"/>
      <c r="F8" s="211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</row>
    <row r="9" spans="1:49" s="210" customFormat="1" ht="38.2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27"/>
    </row>
    <row r="10" spans="1:49" s="213" customFormat="1" ht="13.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25"/>
    </row>
    <row r="11" spans="1:49" s="213" customFormat="1" ht="30.7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25"/>
    </row>
    <row r="12" spans="1:49" s="212" customFormat="1" ht="18.7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28"/>
    </row>
    <row r="13" spans="1:49" s="213" customFormat="1" ht="26.2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25"/>
    </row>
    <row r="14" spans="1:49" s="220" customFormat="1" ht="17.25" customHeight="1">
      <c r="A14" s="250"/>
      <c r="B14" s="250"/>
      <c r="C14" s="250"/>
      <c r="D14" s="250"/>
      <c r="E14" s="250"/>
      <c r="F14" s="219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29"/>
    </row>
    <row r="15" spans="1:49" s="212" customFormat="1" ht="19.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18"/>
      <c r="AW15" s="228"/>
    </row>
    <row r="16" spans="1:49" s="213" customFormat="1" ht="19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15"/>
      <c r="AW16" s="225"/>
    </row>
    <row r="17" spans="1:49" s="213" customFormat="1" ht="18" customHeight="1">
      <c r="A17" s="232"/>
      <c r="B17" s="232"/>
      <c r="C17" s="232"/>
      <c r="D17" s="232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25"/>
    </row>
    <row r="18" spans="1:49" s="213" customFormat="1" ht="13.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6"/>
      <c r="AL18" s="214"/>
      <c r="AM18" s="214"/>
      <c r="AN18" s="214"/>
      <c r="AO18" s="214"/>
      <c r="AP18" s="214"/>
      <c r="AQ18" s="214"/>
      <c r="AR18" s="215"/>
      <c r="AS18" s="215"/>
      <c r="AT18" s="214"/>
      <c r="AU18" s="215"/>
      <c r="AV18" s="215"/>
      <c r="AW18" s="225"/>
    </row>
    <row r="19" spans="1:49" s="213" customFormat="1" ht="15" customHeight="1">
      <c r="A19" s="243"/>
      <c r="B19" s="243"/>
      <c r="C19" s="243"/>
      <c r="D19" s="243"/>
      <c r="E19" s="243"/>
      <c r="F19" s="243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25"/>
    </row>
    <row r="20" spans="1:49" s="213" customFormat="1" ht="13.5" hidden="1" customHeight="1">
      <c r="A20" s="217"/>
      <c r="B20" s="225"/>
      <c r="C20" s="225"/>
      <c r="D20" s="225"/>
      <c r="E20" s="225"/>
      <c r="F20" s="225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25"/>
    </row>
    <row r="21" spans="1:49" s="213" customFormat="1" ht="13.5" hidden="1" customHeight="1">
      <c r="A21" s="217"/>
      <c r="B21" s="225"/>
      <c r="C21" s="225"/>
      <c r="D21" s="225"/>
      <c r="E21" s="225"/>
      <c r="F21" s="225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25"/>
    </row>
    <row r="22" spans="1:49" s="213" customFormat="1" ht="13.5" hidden="1" customHeight="1">
      <c r="A22" s="217"/>
      <c r="B22" s="225"/>
      <c r="C22" s="225"/>
      <c r="D22" s="225"/>
      <c r="E22" s="225"/>
      <c r="F22" s="225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25"/>
    </row>
    <row r="23" spans="1:49" s="213" customFormat="1" ht="13.5" hidden="1" customHeight="1">
      <c r="A23" s="217"/>
      <c r="B23" s="225"/>
      <c r="C23" s="225"/>
      <c r="D23" s="225"/>
      <c r="E23" s="225"/>
      <c r="F23" s="225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25"/>
    </row>
    <row r="24" spans="1:49" s="213" customFormat="1" ht="13.5" hidden="1" customHeight="1">
      <c r="A24" s="217"/>
      <c r="B24" s="225"/>
      <c r="C24" s="225"/>
      <c r="D24" s="225"/>
      <c r="E24" s="225"/>
      <c r="F24" s="225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25"/>
    </row>
    <row r="25" spans="1:49" s="213" customFormat="1" ht="13.5" hidden="1" customHeight="1">
      <c r="A25" s="217"/>
      <c r="B25" s="225"/>
      <c r="C25" s="225"/>
      <c r="D25" s="225"/>
      <c r="E25" s="225"/>
      <c r="F25" s="225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25"/>
    </row>
    <row r="26" spans="1:49" s="213" customFormat="1" ht="13.5" customHeight="1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6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5"/>
      <c r="AS26" s="215"/>
      <c r="AT26" s="214"/>
      <c r="AU26" s="215"/>
      <c r="AV26" s="215"/>
      <c r="AW26" s="225"/>
    </row>
    <row r="27" spans="1:49" s="213" customFormat="1" ht="17.25" customHeight="1">
      <c r="A27" s="232"/>
      <c r="B27" s="232"/>
      <c r="C27" s="232"/>
      <c r="D27" s="232"/>
      <c r="E27" s="232"/>
      <c r="F27" s="232"/>
      <c r="G27" s="239"/>
      <c r="H27" s="239"/>
      <c r="I27" s="239"/>
      <c r="J27" s="239"/>
      <c r="K27" s="239"/>
      <c r="L27" s="239"/>
      <c r="M27" s="239"/>
      <c r="N27" s="239"/>
      <c r="O27" s="214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9"/>
      <c r="AD27" s="239"/>
      <c r="AE27" s="239"/>
      <c r="AF27" s="239"/>
      <c r="AG27" s="239"/>
      <c r="AH27" s="214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40"/>
      <c r="AT27" s="240"/>
      <c r="AU27" s="240"/>
      <c r="AV27" s="240"/>
      <c r="AW27" s="225"/>
    </row>
    <row r="28" spans="1:49" s="213" customFormat="1" ht="13.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5"/>
      <c r="AS28" s="215"/>
      <c r="AT28" s="214"/>
      <c r="AU28" s="215"/>
      <c r="AV28" s="215"/>
      <c r="AW28" s="225"/>
    </row>
    <row r="29" spans="1:49" s="213" customFormat="1" ht="18.7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25"/>
    </row>
    <row r="30" spans="1:49" s="212" customFormat="1" ht="13.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28"/>
    </row>
    <row r="31" spans="1:49" s="213" customFormat="1" ht="7.5" customHeight="1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</row>
    <row r="32" spans="1:49" s="213" customFormat="1" ht="13.5" customHeight="1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5"/>
      <c r="M32" s="235"/>
      <c r="N32" s="236"/>
      <c r="O32" s="237"/>
      <c r="P32" s="237"/>
      <c r="Q32" s="237"/>
      <c r="R32" s="237"/>
      <c r="S32" s="235"/>
      <c r="T32" s="235"/>
      <c r="U32" s="238"/>
      <c r="V32" s="238"/>
      <c r="W32" s="238"/>
      <c r="X32" s="238"/>
      <c r="Y32" s="238"/>
      <c r="Z32" s="238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</row>
    <row r="33" spans="1:49" ht="13.5" customHeight="1">
      <c r="A33" s="231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</row>
  </sheetData>
  <mergeCells count="41">
    <mergeCell ref="A5:L7"/>
    <mergeCell ref="AF5:AV5"/>
    <mergeCell ref="AF6:AV7"/>
    <mergeCell ref="G1:AE1"/>
    <mergeCell ref="AF1:AV1"/>
    <mergeCell ref="AF2:AV2"/>
    <mergeCell ref="AF4:AV4"/>
    <mergeCell ref="A9:AV9"/>
    <mergeCell ref="A10:AV10"/>
    <mergeCell ref="A11:AV11"/>
    <mergeCell ref="A12:AV12"/>
    <mergeCell ref="A13:AV13"/>
    <mergeCell ref="A14:E14"/>
    <mergeCell ref="G14:AV14"/>
    <mergeCell ref="G15:AU15"/>
    <mergeCell ref="A15:F15"/>
    <mergeCell ref="A16:N16"/>
    <mergeCell ref="A17:D17"/>
    <mergeCell ref="E17:AV17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79"/>
  <sheetViews>
    <sheetView showGridLines="0" view="pageBreakPreview" zoomScale="90" zoomScaleNormal="100" workbookViewId="0">
      <selection activeCell="BG182" sqref="BG182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316" t="s">
        <v>158</v>
      </c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3:63" ht="11.25" customHeight="1">
      <c r="C3" s="281" t="s">
        <v>159</v>
      </c>
      <c r="D3" s="281" t="s">
        <v>160</v>
      </c>
      <c r="E3" s="281"/>
      <c r="F3" s="281"/>
      <c r="G3" s="281"/>
      <c r="H3" s="314" t="s">
        <v>161</v>
      </c>
      <c r="I3" s="281" t="s">
        <v>162</v>
      </c>
      <c r="J3" s="281"/>
      <c r="K3" s="281"/>
      <c r="L3" s="314" t="s">
        <v>163</v>
      </c>
      <c r="M3" s="281" t="s">
        <v>164</v>
      </c>
      <c r="N3" s="281"/>
      <c r="O3" s="281"/>
      <c r="P3" s="8"/>
      <c r="Q3" s="281" t="s">
        <v>165</v>
      </c>
      <c r="R3" s="281"/>
      <c r="S3" s="281"/>
      <c r="T3" s="281"/>
      <c r="U3" s="314" t="s">
        <v>166</v>
      </c>
      <c r="V3" s="281" t="s">
        <v>167</v>
      </c>
      <c r="W3" s="281"/>
      <c r="X3" s="281"/>
      <c r="Y3" s="314" t="s">
        <v>168</v>
      </c>
      <c r="Z3" s="281" t="s">
        <v>169</v>
      </c>
      <c r="AA3" s="281"/>
      <c r="AB3" s="281"/>
      <c r="AC3" s="314" t="s">
        <v>170</v>
      </c>
      <c r="AD3" s="281" t="s">
        <v>171</v>
      </c>
      <c r="AE3" s="281"/>
      <c r="AF3" s="281"/>
      <c r="AG3" s="281"/>
      <c r="AH3" s="314" t="s">
        <v>172</v>
      </c>
      <c r="AI3" s="281" t="s">
        <v>173</v>
      </c>
      <c r="AJ3" s="281"/>
      <c r="AK3" s="281"/>
      <c r="AL3" s="314" t="s">
        <v>174</v>
      </c>
      <c r="AM3" s="281" t="s">
        <v>175</v>
      </c>
      <c r="AN3" s="281"/>
      <c r="AO3" s="281"/>
      <c r="AP3" s="281"/>
      <c r="AQ3" s="281" t="s">
        <v>176</v>
      </c>
      <c r="AR3" s="281"/>
      <c r="AS3" s="281"/>
      <c r="AT3" s="281"/>
      <c r="AU3" s="314" t="s">
        <v>177</v>
      </c>
      <c r="AV3" s="281" t="s">
        <v>178</v>
      </c>
      <c r="AW3" s="281"/>
      <c r="AX3" s="281"/>
      <c r="AY3" s="314" t="s">
        <v>179</v>
      </c>
      <c r="AZ3" s="281" t="s">
        <v>180</v>
      </c>
      <c r="BA3" s="281"/>
      <c r="BB3" s="281"/>
      <c r="BC3" s="281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81"/>
      <c r="D4" s="10" t="s">
        <v>181</v>
      </c>
      <c r="E4" s="10" t="s">
        <v>182</v>
      </c>
      <c r="F4" s="10" t="s">
        <v>183</v>
      </c>
      <c r="G4" s="10" t="s">
        <v>184</v>
      </c>
      <c r="H4" s="315"/>
      <c r="I4" s="10" t="s">
        <v>185</v>
      </c>
      <c r="J4" s="10" t="s">
        <v>186</v>
      </c>
      <c r="K4" s="10" t="s">
        <v>187</v>
      </c>
      <c r="L4" s="315"/>
      <c r="M4" s="10" t="s">
        <v>188</v>
      </c>
      <c r="N4" s="10" t="s">
        <v>189</v>
      </c>
      <c r="O4" s="10" t="s">
        <v>190</v>
      </c>
      <c r="P4" s="10" t="s">
        <v>191</v>
      </c>
      <c r="Q4" s="10" t="s">
        <v>181</v>
      </c>
      <c r="R4" s="10" t="s">
        <v>182</v>
      </c>
      <c r="S4" s="10" t="s">
        <v>183</v>
      </c>
      <c r="T4" s="10" t="s">
        <v>184</v>
      </c>
      <c r="U4" s="315"/>
      <c r="V4" s="10" t="s">
        <v>192</v>
      </c>
      <c r="W4" s="10" t="s">
        <v>193</v>
      </c>
      <c r="X4" s="10" t="s">
        <v>194</v>
      </c>
      <c r="Y4" s="315"/>
      <c r="Z4" s="10" t="s">
        <v>195</v>
      </c>
      <c r="AA4" s="10" t="s">
        <v>196</v>
      </c>
      <c r="AB4" s="10" t="s">
        <v>197</v>
      </c>
      <c r="AC4" s="315"/>
      <c r="AD4" s="10" t="s">
        <v>195</v>
      </c>
      <c r="AE4" s="10" t="s">
        <v>196</v>
      </c>
      <c r="AF4" s="10" t="s">
        <v>197</v>
      </c>
      <c r="AG4" s="10" t="s">
        <v>198</v>
      </c>
      <c r="AH4" s="315"/>
      <c r="AI4" s="10" t="s">
        <v>185</v>
      </c>
      <c r="AJ4" s="10" t="s">
        <v>186</v>
      </c>
      <c r="AK4" s="10" t="s">
        <v>187</v>
      </c>
      <c r="AL4" s="315"/>
      <c r="AM4" s="10" t="s">
        <v>199</v>
      </c>
      <c r="AN4" s="10" t="s">
        <v>200</v>
      </c>
      <c r="AO4" s="10" t="s">
        <v>201</v>
      </c>
      <c r="AP4" s="10" t="s">
        <v>202</v>
      </c>
      <c r="AQ4" s="10" t="s">
        <v>181</v>
      </c>
      <c r="AR4" s="10" t="s">
        <v>182</v>
      </c>
      <c r="AS4" s="10" t="s">
        <v>183</v>
      </c>
      <c r="AT4" s="10" t="s">
        <v>184</v>
      </c>
      <c r="AU4" s="315"/>
      <c r="AV4" s="10" t="s">
        <v>185</v>
      </c>
      <c r="AW4" s="10" t="s">
        <v>186</v>
      </c>
      <c r="AX4" s="10" t="s">
        <v>187</v>
      </c>
      <c r="AY4" s="315"/>
      <c r="AZ4" s="10" t="s">
        <v>188</v>
      </c>
      <c r="BA4" s="10" t="s">
        <v>189</v>
      </c>
      <c r="BB4" s="10" t="s">
        <v>190</v>
      </c>
      <c r="BC4" s="11" t="s">
        <v>203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81"/>
      <c r="D5" s="17" t="s">
        <v>31</v>
      </c>
      <c r="E5" s="8" t="s">
        <v>16</v>
      </c>
      <c r="F5" s="8" t="s">
        <v>17</v>
      </c>
      <c r="G5" s="8" t="s">
        <v>18</v>
      </c>
      <c r="H5" s="8" t="s">
        <v>36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76</v>
      </c>
      <c r="U5" s="8" t="s">
        <v>30</v>
      </c>
      <c r="V5" s="8" t="s">
        <v>32</v>
      </c>
      <c r="W5" s="17" t="s">
        <v>33</v>
      </c>
      <c r="X5" s="8" t="s">
        <v>34</v>
      </c>
      <c r="Y5" s="8" t="s">
        <v>35</v>
      </c>
      <c r="Z5" s="8" t="s">
        <v>37</v>
      </c>
      <c r="AA5" s="8" t="s">
        <v>38</v>
      </c>
      <c r="AB5" s="8" t="s">
        <v>39</v>
      </c>
      <c r="AC5" s="8" t="s">
        <v>40</v>
      </c>
      <c r="AD5" s="8" t="s">
        <v>41</v>
      </c>
      <c r="AE5" s="8" t="s">
        <v>82</v>
      </c>
      <c r="AF5" s="8" t="s">
        <v>83</v>
      </c>
      <c r="AG5" s="8" t="s">
        <v>42</v>
      </c>
      <c r="AH5" s="8" t="s">
        <v>84</v>
      </c>
      <c r="AI5" s="8" t="s">
        <v>43</v>
      </c>
      <c r="AJ5" s="8" t="s">
        <v>44</v>
      </c>
      <c r="AK5" s="8" t="s">
        <v>45</v>
      </c>
      <c r="AL5" s="8" t="s">
        <v>46</v>
      </c>
      <c r="AM5" s="8" t="s">
        <v>47</v>
      </c>
      <c r="AN5" s="8" t="s">
        <v>48</v>
      </c>
      <c r="AO5" s="8" t="s">
        <v>49</v>
      </c>
      <c r="AP5" s="8" t="s">
        <v>50</v>
      </c>
      <c r="AQ5" s="8" t="s">
        <v>51</v>
      </c>
      <c r="AR5" s="8" t="s">
        <v>52</v>
      </c>
      <c r="AS5" s="8" t="s">
        <v>90</v>
      </c>
      <c r="AT5" s="8" t="s">
        <v>91</v>
      </c>
      <c r="AU5" s="8" t="s">
        <v>70</v>
      </c>
      <c r="AV5" s="8" t="s">
        <v>92</v>
      </c>
      <c r="AW5" s="8" t="s">
        <v>93</v>
      </c>
      <c r="AX5" s="8" t="s">
        <v>117</v>
      </c>
      <c r="AY5" s="8" t="s">
        <v>118</v>
      </c>
      <c r="AZ5" s="8" t="s">
        <v>119</v>
      </c>
      <c r="BA5" s="8" t="s">
        <v>120</v>
      </c>
      <c r="BB5" s="8" t="s">
        <v>121</v>
      </c>
      <c r="BC5" s="12" t="s">
        <v>122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308" t="s">
        <v>204</v>
      </c>
      <c r="D6" s="298"/>
      <c r="E6" s="303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U6" s="298" t="s">
        <v>205</v>
      </c>
      <c r="V6" s="306" t="s">
        <v>205</v>
      </c>
      <c r="W6" s="157" t="s">
        <v>206</v>
      </c>
      <c r="X6" s="303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159"/>
      <c r="AT6" s="298" t="s">
        <v>206</v>
      </c>
      <c r="AU6" s="298" t="s">
        <v>205</v>
      </c>
      <c r="AV6" s="298" t="s">
        <v>205</v>
      </c>
      <c r="AW6" s="298" t="s">
        <v>205</v>
      </c>
      <c r="AX6" s="298" t="s">
        <v>205</v>
      </c>
      <c r="AY6" s="298" t="s">
        <v>205</v>
      </c>
      <c r="AZ6" s="298" t="s">
        <v>205</v>
      </c>
      <c r="BA6" s="298" t="s">
        <v>205</v>
      </c>
      <c r="BB6" s="298" t="s">
        <v>205</v>
      </c>
      <c r="BC6" s="298" t="s">
        <v>205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308"/>
      <c r="D7" s="298"/>
      <c r="E7" s="303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U7" s="298"/>
      <c r="V7" s="306"/>
      <c r="W7" s="158"/>
      <c r="X7" s="303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160" t="s">
        <v>206</v>
      </c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307" t="s">
        <v>207</v>
      </c>
      <c r="D8" s="298"/>
      <c r="E8" s="303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312">
        <v>0</v>
      </c>
      <c r="R8" s="312">
        <v>8</v>
      </c>
      <c r="S8" s="312">
        <v>8</v>
      </c>
      <c r="T8" s="313" t="s">
        <v>206</v>
      </c>
      <c r="U8" s="298" t="s">
        <v>205</v>
      </c>
      <c r="V8" s="306" t="s">
        <v>205</v>
      </c>
      <c r="W8" s="298"/>
      <c r="X8" s="303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311">
        <v>0</v>
      </c>
      <c r="AN8" s="311">
        <v>8</v>
      </c>
      <c r="AO8" s="311">
        <v>8</v>
      </c>
      <c r="AP8" s="311">
        <v>8</v>
      </c>
      <c r="AQ8" s="156" t="s">
        <v>206</v>
      </c>
      <c r="AR8" s="180">
        <v>0</v>
      </c>
      <c r="AS8" s="309">
        <v>8</v>
      </c>
      <c r="AT8" s="309">
        <v>8</v>
      </c>
      <c r="AU8" s="180">
        <v>8</v>
      </c>
      <c r="AV8" s="298" t="s">
        <v>205</v>
      </c>
      <c r="AW8" s="298" t="s">
        <v>205</v>
      </c>
      <c r="AX8" s="298" t="s">
        <v>205</v>
      </c>
      <c r="AY8" s="298" t="s">
        <v>205</v>
      </c>
      <c r="AZ8" s="298" t="s">
        <v>205</v>
      </c>
      <c r="BA8" s="298" t="s">
        <v>205</v>
      </c>
      <c r="BB8" s="298" t="s">
        <v>205</v>
      </c>
      <c r="BC8" s="298" t="s">
        <v>205</v>
      </c>
      <c r="BD8" s="14"/>
      <c r="BE8" s="13"/>
      <c r="BF8" s="14"/>
      <c r="BG8" s="14"/>
      <c r="BH8" s="13"/>
      <c r="BI8" s="14"/>
      <c r="BJ8" s="14"/>
      <c r="BK8" s="13"/>
    </row>
    <row r="9" spans="3:63" s="155" customFormat="1" ht="10.5" customHeight="1">
      <c r="C9" s="308"/>
      <c r="D9" s="298"/>
      <c r="E9" s="303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312"/>
      <c r="R9" s="312"/>
      <c r="S9" s="312"/>
      <c r="T9" s="298"/>
      <c r="U9" s="298"/>
      <c r="V9" s="306"/>
      <c r="W9" s="298"/>
      <c r="X9" s="303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311"/>
      <c r="AN9" s="311"/>
      <c r="AO9" s="311"/>
      <c r="AP9" s="311"/>
      <c r="AQ9" s="179">
        <v>0</v>
      </c>
      <c r="AR9" s="179">
        <v>8</v>
      </c>
      <c r="AS9" s="310"/>
      <c r="AT9" s="310"/>
      <c r="AU9" s="176" t="s">
        <v>206</v>
      </c>
      <c r="AV9" s="298"/>
      <c r="AW9" s="298"/>
      <c r="AX9" s="298"/>
      <c r="AY9" s="298"/>
      <c r="AZ9" s="298"/>
      <c r="BA9" s="298"/>
      <c r="BB9" s="298"/>
      <c r="BC9" s="298"/>
      <c r="BD9" s="154"/>
      <c r="BE9" s="154"/>
      <c r="BF9" s="154"/>
      <c r="BG9" s="154"/>
      <c r="BH9" s="154"/>
      <c r="BI9" s="154"/>
      <c r="BJ9" s="154"/>
      <c r="BK9" s="154"/>
    </row>
    <row r="10" spans="3:63" s="9" customFormat="1" ht="10.5" customHeight="1">
      <c r="C10" s="307" t="s">
        <v>208</v>
      </c>
      <c r="D10" s="298"/>
      <c r="E10" s="303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305">
        <v>0</v>
      </c>
      <c r="R10" s="305">
        <v>8</v>
      </c>
      <c r="S10" s="305">
        <v>8</v>
      </c>
      <c r="T10" s="298" t="s">
        <v>206</v>
      </c>
      <c r="U10" s="298" t="s">
        <v>205</v>
      </c>
      <c r="V10" s="306" t="s">
        <v>205</v>
      </c>
      <c r="W10" s="298"/>
      <c r="X10" s="303"/>
      <c r="Y10" s="298"/>
      <c r="Z10" s="298"/>
      <c r="AA10" s="298"/>
      <c r="AB10" s="298"/>
      <c r="AC10" s="298"/>
      <c r="AD10" s="298"/>
      <c r="AE10" s="298"/>
      <c r="AF10" s="298"/>
      <c r="AG10" s="304">
        <v>0</v>
      </c>
      <c r="AH10" s="304">
        <v>8</v>
      </c>
      <c r="AI10" s="304">
        <v>8</v>
      </c>
      <c r="AJ10" s="298" t="s">
        <v>206</v>
      </c>
      <c r="AK10" s="298" t="s">
        <v>345</v>
      </c>
      <c r="AL10" s="298" t="s">
        <v>210</v>
      </c>
      <c r="AM10" s="298" t="s">
        <v>210</v>
      </c>
      <c r="AN10" s="298" t="s">
        <v>210</v>
      </c>
      <c r="AO10" s="299" t="s">
        <v>211</v>
      </c>
      <c r="AP10" s="299" t="s">
        <v>211</v>
      </c>
      <c r="AQ10" s="299" t="s">
        <v>211</v>
      </c>
      <c r="AR10" s="298" t="s">
        <v>208</v>
      </c>
      <c r="AS10" s="300" t="s">
        <v>211</v>
      </c>
      <c r="AT10" s="302" t="s">
        <v>208</v>
      </c>
      <c r="AU10" s="298" t="s">
        <v>53</v>
      </c>
      <c r="AV10" s="298" t="s">
        <v>53</v>
      </c>
      <c r="AW10" s="298" t="s">
        <v>53</v>
      </c>
      <c r="AX10" s="298" t="s">
        <v>53</v>
      </c>
      <c r="AY10" s="298" t="s">
        <v>53</v>
      </c>
      <c r="AZ10" s="298" t="s">
        <v>53</v>
      </c>
      <c r="BA10" s="298" t="s">
        <v>53</v>
      </c>
      <c r="BB10" s="298" t="s">
        <v>53</v>
      </c>
      <c r="BC10" s="298" t="s">
        <v>53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308"/>
      <c r="D11" s="298"/>
      <c r="E11" s="303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305"/>
      <c r="R11" s="305"/>
      <c r="S11" s="305"/>
      <c r="T11" s="298"/>
      <c r="U11" s="298"/>
      <c r="V11" s="306"/>
      <c r="W11" s="298"/>
      <c r="X11" s="303"/>
      <c r="Y11" s="298"/>
      <c r="Z11" s="298"/>
      <c r="AA11" s="298"/>
      <c r="AB11" s="298"/>
      <c r="AC11" s="298"/>
      <c r="AD11" s="298"/>
      <c r="AE11" s="298"/>
      <c r="AF11" s="298"/>
      <c r="AG11" s="304"/>
      <c r="AH11" s="304"/>
      <c r="AI11" s="304"/>
      <c r="AJ11" s="298"/>
      <c r="AK11" s="298"/>
      <c r="AL11" s="298"/>
      <c r="AM11" s="298"/>
      <c r="AN11" s="298"/>
      <c r="AO11" s="299"/>
      <c r="AP11" s="299"/>
      <c r="AQ11" s="299"/>
      <c r="AR11" s="298"/>
      <c r="AS11" s="300"/>
      <c r="AT11" s="302"/>
      <c r="AU11" s="298"/>
      <c r="AV11" s="298"/>
      <c r="AW11" s="298"/>
      <c r="AX11" s="298"/>
      <c r="AY11" s="298"/>
      <c r="AZ11" s="298"/>
      <c r="BA11" s="298"/>
      <c r="BB11" s="298"/>
      <c r="BC11" s="298"/>
      <c r="BD11" s="14"/>
      <c r="BE11" s="13"/>
      <c r="BF11" s="14"/>
      <c r="BG11" s="14"/>
      <c r="BH11" s="13"/>
      <c r="BI11" s="14"/>
      <c r="BJ11" s="14"/>
      <c r="BK11" s="13"/>
    </row>
    <row r="12" spans="3:63" ht="13.5" hidden="1" customHeight="1">
      <c r="C12" s="8"/>
      <c r="D12" s="301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301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14"/>
      <c r="BE12" s="13"/>
      <c r="BF12" s="14"/>
      <c r="BG12" s="14"/>
      <c r="BH12" s="13"/>
      <c r="BI12" s="14"/>
      <c r="BJ12" s="14"/>
      <c r="BK12" s="13"/>
    </row>
    <row r="13" spans="3:63" ht="13.5" hidden="1" customHeight="1">
      <c r="C13" s="277" t="s">
        <v>212</v>
      </c>
      <c r="D13" s="298" t="s">
        <v>53</v>
      </c>
      <c r="E13" s="298" t="s">
        <v>53</v>
      </c>
      <c r="F13" s="298" t="s">
        <v>53</v>
      </c>
      <c r="G13" s="298" t="s">
        <v>53</v>
      </c>
      <c r="H13" s="298" t="s">
        <v>53</v>
      </c>
      <c r="I13" s="298" t="s">
        <v>53</v>
      </c>
      <c r="J13" s="298" t="s">
        <v>53</v>
      </c>
      <c r="K13" s="298" t="s">
        <v>53</v>
      </c>
      <c r="L13" s="298" t="s">
        <v>53</v>
      </c>
      <c r="M13" s="298" t="s">
        <v>53</v>
      </c>
      <c r="N13" s="298" t="s">
        <v>53</v>
      </c>
      <c r="O13" s="298" t="s">
        <v>53</v>
      </c>
      <c r="P13" s="298" t="s">
        <v>53</v>
      </c>
      <c r="Q13" s="298" t="s">
        <v>53</v>
      </c>
      <c r="R13" s="298" t="s">
        <v>53</v>
      </c>
      <c r="S13" s="298" t="s">
        <v>53</v>
      </c>
      <c r="T13" s="298" t="s">
        <v>53</v>
      </c>
      <c r="U13" s="298" t="s">
        <v>53</v>
      </c>
      <c r="V13" s="298" t="s">
        <v>53</v>
      </c>
      <c r="W13" s="298" t="s">
        <v>53</v>
      </c>
      <c r="X13" s="298" t="s">
        <v>53</v>
      </c>
      <c r="Y13" s="298" t="s">
        <v>53</v>
      </c>
      <c r="Z13" s="298" t="s">
        <v>53</v>
      </c>
      <c r="AA13" s="298" t="s">
        <v>53</v>
      </c>
      <c r="AB13" s="298" t="s">
        <v>53</v>
      </c>
      <c r="AC13" s="298" t="s">
        <v>53</v>
      </c>
      <c r="AD13" s="298" t="s">
        <v>53</v>
      </c>
      <c r="AE13" s="298" t="s">
        <v>53</v>
      </c>
      <c r="AF13" s="298" t="s">
        <v>53</v>
      </c>
      <c r="AG13" s="298" t="s">
        <v>53</v>
      </c>
      <c r="AH13" s="298" t="s">
        <v>53</v>
      </c>
      <c r="AI13" s="298" t="s">
        <v>53</v>
      </c>
      <c r="AJ13" s="298" t="s">
        <v>53</v>
      </c>
      <c r="AK13" s="298" t="s">
        <v>53</v>
      </c>
      <c r="AL13" s="298" t="s">
        <v>53</v>
      </c>
      <c r="AM13" s="298" t="s">
        <v>53</v>
      </c>
      <c r="AN13" s="298" t="s">
        <v>53</v>
      </c>
      <c r="AO13" s="298" t="s">
        <v>53</v>
      </c>
      <c r="AP13" s="298" t="s">
        <v>53</v>
      </c>
      <c r="AQ13" s="298" t="s">
        <v>53</v>
      </c>
      <c r="AR13" s="298" t="s">
        <v>53</v>
      </c>
      <c r="AS13" s="298" t="s">
        <v>53</v>
      </c>
      <c r="AT13" s="298" t="s">
        <v>53</v>
      </c>
      <c r="AU13" s="298" t="s">
        <v>53</v>
      </c>
      <c r="AV13" s="298" t="s">
        <v>53</v>
      </c>
      <c r="AW13" s="298" t="s">
        <v>53</v>
      </c>
      <c r="AX13" s="298" t="s">
        <v>53</v>
      </c>
      <c r="AY13" s="298" t="s">
        <v>53</v>
      </c>
      <c r="AZ13" s="298" t="s">
        <v>53</v>
      </c>
      <c r="BA13" s="298" t="s">
        <v>53</v>
      </c>
      <c r="BB13" s="298" t="s">
        <v>53</v>
      </c>
      <c r="BC13" s="298" t="s">
        <v>53</v>
      </c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277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9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77" t="s">
        <v>213</v>
      </c>
      <c r="D16" s="298" t="s">
        <v>53</v>
      </c>
      <c r="E16" s="298" t="s">
        <v>53</v>
      </c>
      <c r="F16" s="298" t="s">
        <v>53</v>
      </c>
      <c r="G16" s="298" t="s">
        <v>53</v>
      </c>
      <c r="H16" s="298" t="s">
        <v>53</v>
      </c>
      <c r="I16" s="298" t="s">
        <v>53</v>
      </c>
      <c r="J16" s="298" t="s">
        <v>53</v>
      </c>
      <c r="K16" s="298" t="s">
        <v>53</v>
      </c>
      <c r="L16" s="298" t="s">
        <v>53</v>
      </c>
      <c r="M16" s="298" t="s">
        <v>53</v>
      </c>
      <c r="N16" s="298" t="s">
        <v>53</v>
      </c>
      <c r="O16" s="298" t="s">
        <v>53</v>
      </c>
      <c r="P16" s="298" t="s">
        <v>53</v>
      </c>
      <c r="Q16" s="298" t="s">
        <v>53</v>
      </c>
      <c r="R16" s="298" t="s">
        <v>53</v>
      </c>
      <c r="S16" s="298" t="s">
        <v>53</v>
      </c>
      <c r="T16" s="298" t="s">
        <v>53</v>
      </c>
      <c r="U16" s="298" t="s">
        <v>53</v>
      </c>
      <c r="V16" s="298" t="s">
        <v>53</v>
      </c>
      <c r="W16" s="298" t="s">
        <v>53</v>
      </c>
      <c r="X16" s="298" t="s">
        <v>53</v>
      </c>
      <c r="Y16" s="298" t="s">
        <v>53</v>
      </c>
      <c r="Z16" s="298" t="s">
        <v>53</v>
      </c>
      <c r="AA16" s="298" t="s">
        <v>53</v>
      </c>
      <c r="AB16" s="298" t="s">
        <v>53</v>
      </c>
      <c r="AC16" s="298" t="s">
        <v>53</v>
      </c>
      <c r="AD16" s="298" t="s">
        <v>53</v>
      </c>
      <c r="AE16" s="298" t="s">
        <v>53</v>
      </c>
      <c r="AF16" s="298" t="s">
        <v>53</v>
      </c>
      <c r="AG16" s="298" t="s">
        <v>53</v>
      </c>
      <c r="AH16" s="298" t="s">
        <v>53</v>
      </c>
      <c r="AI16" s="298" t="s">
        <v>53</v>
      </c>
      <c r="AJ16" s="298" t="s">
        <v>53</v>
      </c>
      <c r="AK16" s="298" t="s">
        <v>53</v>
      </c>
      <c r="AL16" s="298" t="s">
        <v>53</v>
      </c>
      <c r="AM16" s="298" t="s">
        <v>53</v>
      </c>
      <c r="AN16" s="298" t="s">
        <v>53</v>
      </c>
      <c r="AO16" s="298" t="s">
        <v>53</v>
      </c>
      <c r="AP16" s="298" t="s">
        <v>53</v>
      </c>
      <c r="AQ16" s="298" t="s">
        <v>53</v>
      </c>
      <c r="AR16" s="298" t="s">
        <v>53</v>
      </c>
      <c r="AS16" s="298" t="s">
        <v>53</v>
      </c>
      <c r="AT16" s="298" t="s">
        <v>53</v>
      </c>
      <c r="AU16" s="298" t="s">
        <v>53</v>
      </c>
      <c r="AV16" s="298" t="s">
        <v>53</v>
      </c>
      <c r="AW16" s="298" t="s">
        <v>53</v>
      </c>
      <c r="AX16" s="298" t="s">
        <v>53</v>
      </c>
      <c r="AY16" s="298" t="s">
        <v>53</v>
      </c>
      <c r="AZ16" s="298" t="s">
        <v>53</v>
      </c>
      <c r="BA16" s="298" t="s">
        <v>53</v>
      </c>
      <c r="BB16" s="298" t="s">
        <v>53</v>
      </c>
      <c r="BC16" s="298" t="s">
        <v>53</v>
      </c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277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77" t="s">
        <v>214</v>
      </c>
      <c r="D19" s="298" t="s">
        <v>53</v>
      </c>
      <c r="E19" s="298" t="s">
        <v>53</v>
      </c>
      <c r="F19" s="298" t="s">
        <v>53</v>
      </c>
      <c r="G19" s="298" t="s">
        <v>53</v>
      </c>
      <c r="H19" s="298" t="s">
        <v>53</v>
      </c>
      <c r="I19" s="298" t="s">
        <v>53</v>
      </c>
      <c r="J19" s="298" t="s">
        <v>53</v>
      </c>
      <c r="K19" s="298" t="s">
        <v>53</v>
      </c>
      <c r="L19" s="298" t="s">
        <v>53</v>
      </c>
      <c r="M19" s="298" t="s">
        <v>53</v>
      </c>
      <c r="N19" s="298" t="s">
        <v>53</v>
      </c>
      <c r="O19" s="298" t="s">
        <v>53</v>
      </c>
      <c r="P19" s="298" t="s">
        <v>53</v>
      </c>
      <c r="Q19" s="298" t="s">
        <v>53</v>
      </c>
      <c r="R19" s="298" t="s">
        <v>53</v>
      </c>
      <c r="S19" s="298" t="s">
        <v>53</v>
      </c>
      <c r="T19" s="298" t="s">
        <v>53</v>
      </c>
      <c r="U19" s="298" t="s">
        <v>53</v>
      </c>
      <c r="V19" s="298" t="s">
        <v>53</v>
      </c>
      <c r="W19" s="298" t="s">
        <v>53</v>
      </c>
      <c r="X19" s="298" t="s">
        <v>53</v>
      </c>
      <c r="Y19" s="298" t="s">
        <v>53</v>
      </c>
      <c r="Z19" s="298" t="s">
        <v>53</v>
      </c>
      <c r="AA19" s="298" t="s">
        <v>53</v>
      </c>
      <c r="AB19" s="298" t="s">
        <v>53</v>
      </c>
      <c r="AC19" s="298" t="s">
        <v>53</v>
      </c>
      <c r="AD19" s="298" t="s">
        <v>53</v>
      </c>
      <c r="AE19" s="298" t="s">
        <v>53</v>
      </c>
      <c r="AF19" s="298" t="s">
        <v>53</v>
      </c>
      <c r="AG19" s="298" t="s">
        <v>53</v>
      </c>
      <c r="AH19" s="298" t="s">
        <v>53</v>
      </c>
      <c r="AI19" s="298" t="s">
        <v>53</v>
      </c>
      <c r="AJ19" s="298" t="s">
        <v>53</v>
      </c>
      <c r="AK19" s="298" t="s">
        <v>53</v>
      </c>
      <c r="AL19" s="298" t="s">
        <v>53</v>
      </c>
      <c r="AM19" s="298" t="s">
        <v>53</v>
      </c>
      <c r="AN19" s="298" t="s">
        <v>53</v>
      </c>
      <c r="AO19" s="298" t="s">
        <v>53</v>
      </c>
      <c r="AP19" s="298" t="s">
        <v>53</v>
      </c>
      <c r="AQ19" s="298" t="s">
        <v>53</v>
      </c>
      <c r="AR19" s="298" t="s">
        <v>53</v>
      </c>
      <c r="AS19" s="298" t="s">
        <v>53</v>
      </c>
      <c r="AT19" s="298" t="s">
        <v>53</v>
      </c>
      <c r="AU19" s="298" t="s">
        <v>53</v>
      </c>
      <c r="AV19" s="298" t="s">
        <v>53</v>
      </c>
      <c r="AW19" s="298" t="s">
        <v>53</v>
      </c>
      <c r="AX19" s="298" t="s">
        <v>53</v>
      </c>
      <c r="AY19" s="298" t="s">
        <v>53</v>
      </c>
      <c r="AZ19" s="298" t="s">
        <v>53</v>
      </c>
      <c r="BA19" s="298" t="s">
        <v>53</v>
      </c>
      <c r="BB19" s="298" t="s">
        <v>53</v>
      </c>
      <c r="BC19" s="298" t="s">
        <v>53</v>
      </c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277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77" t="s">
        <v>215</v>
      </c>
      <c r="D22" s="298" t="s">
        <v>53</v>
      </c>
      <c r="E22" s="298" t="s">
        <v>53</v>
      </c>
      <c r="F22" s="298" t="s">
        <v>53</v>
      </c>
      <c r="G22" s="298" t="s">
        <v>53</v>
      </c>
      <c r="H22" s="298" t="s">
        <v>53</v>
      </c>
      <c r="I22" s="298" t="s">
        <v>53</v>
      </c>
      <c r="J22" s="298" t="s">
        <v>53</v>
      </c>
      <c r="K22" s="298" t="s">
        <v>53</v>
      </c>
      <c r="L22" s="298" t="s">
        <v>53</v>
      </c>
      <c r="M22" s="298" t="s">
        <v>53</v>
      </c>
      <c r="N22" s="298" t="s">
        <v>53</v>
      </c>
      <c r="O22" s="298" t="s">
        <v>53</v>
      </c>
      <c r="P22" s="298" t="s">
        <v>53</v>
      </c>
      <c r="Q22" s="298" t="s">
        <v>53</v>
      </c>
      <c r="R22" s="298" t="s">
        <v>53</v>
      </c>
      <c r="S22" s="298" t="s">
        <v>53</v>
      </c>
      <c r="T22" s="298" t="s">
        <v>53</v>
      </c>
      <c r="U22" s="298" t="s">
        <v>53</v>
      </c>
      <c r="V22" s="298" t="s">
        <v>53</v>
      </c>
      <c r="W22" s="298" t="s">
        <v>53</v>
      </c>
      <c r="X22" s="298" t="s">
        <v>53</v>
      </c>
      <c r="Y22" s="298" t="s">
        <v>53</v>
      </c>
      <c r="Z22" s="298" t="s">
        <v>53</v>
      </c>
      <c r="AA22" s="298" t="s">
        <v>53</v>
      </c>
      <c r="AB22" s="298" t="s">
        <v>53</v>
      </c>
      <c r="AC22" s="298" t="s">
        <v>53</v>
      </c>
      <c r="AD22" s="298" t="s">
        <v>53</v>
      </c>
      <c r="AE22" s="298" t="s">
        <v>53</v>
      </c>
      <c r="AF22" s="298" t="s">
        <v>53</v>
      </c>
      <c r="AG22" s="298" t="s">
        <v>53</v>
      </c>
      <c r="AH22" s="298" t="s">
        <v>53</v>
      </c>
      <c r="AI22" s="298" t="s">
        <v>53</v>
      </c>
      <c r="AJ22" s="298" t="s">
        <v>53</v>
      </c>
      <c r="AK22" s="298" t="s">
        <v>53</v>
      </c>
      <c r="AL22" s="298" t="s">
        <v>53</v>
      </c>
      <c r="AM22" s="298" t="s">
        <v>53</v>
      </c>
      <c r="AN22" s="298" t="s">
        <v>53</v>
      </c>
      <c r="AO22" s="298" t="s">
        <v>53</v>
      </c>
      <c r="AP22" s="298" t="s">
        <v>53</v>
      </c>
      <c r="AQ22" s="298" t="s">
        <v>53</v>
      </c>
      <c r="AR22" s="298" t="s">
        <v>53</v>
      </c>
      <c r="AS22" s="298" t="s">
        <v>53</v>
      </c>
      <c r="AT22" s="298" t="s">
        <v>53</v>
      </c>
      <c r="AU22" s="298" t="s">
        <v>53</v>
      </c>
      <c r="AV22" s="298" t="s">
        <v>53</v>
      </c>
      <c r="AW22" s="298" t="s">
        <v>53</v>
      </c>
      <c r="AX22" s="298" t="s">
        <v>53</v>
      </c>
      <c r="AY22" s="298" t="s">
        <v>53</v>
      </c>
      <c r="AZ22" s="298" t="s">
        <v>53</v>
      </c>
      <c r="BA22" s="298" t="s">
        <v>53</v>
      </c>
      <c r="BB22" s="298" t="s">
        <v>53</v>
      </c>
      <c r="BC22" s="298" t="s">
        <v>53</v>
      </c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277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77" t="s">
        <v>216</v>
      </c>
      <c r="D25" s="298" t="s">
        <v>53</v>
      </c>
      <c r="E25" s="298" t="s">
        <v>53</v>
      </c>
      <c r="F25" s="298" t="s">
        <v>53</v>
      </c>
      <c r="G25" s="298" t="s">
        <v>53</v>
      </c>
      <c r="H25" s="298" t="s">
        <v>53</v>
      </c>
      <c r="I25" s="298" t="s">
        <v>53</v>
      </c>
      <c r="J25" s="298" t="s">
        <v>53</v>
      </c>
      <c r="K25" s="298" t="s">
        <v>53</v>
      </c>
      <c r="L25" s="298" t="s">
        <v>53</v>
      </c>
      <c r="M25" s="298" t="s">
        <v>53</v>
      </c>
      <c r="N25" s="298" t="s">
        <v>53</v>
      </c>
      <c r="O25" s="298" t="s">
        <v>53</v>
      </c>
      <c r="P25" s="298" t="s">
        <v>53</v>
      </c>
      <c r="Q25" s="298" t="s">
        <v>53</v>
      </c>
      <c r="R25" s="298" t="s">
        <v>53</v>
      </c>
      <c r="S25" s="298" t="s">
        <v>53</v>
      </c>
      <c r="T25" s="298" t="s">
        <v>53</v>
      </c>
      <c r="U25" s="298" t="s">
        <v>53</v>
      </c>
      <c r="V25" s="298" t="s">
        <v>53</v>
      </c>
      <c r="W25" s="298" t="s">
        <v>53</v>
      </c>
      <c r="X25" s="298" t="s">
        <v>53</v>
      </c>
      <c r="Y25" s="298" t="s">
        <v>53</v>
      </c>
      <c r="Z25" s="298" t="s">
        <v>53</v>
      </c>
      <c r="AA25" s="298" t="s">
        <v>53</v>
      </c>
      <c r="AB25" s="298" t="s">
        <v>53</v>
      </c>
      <c r="AC25" s="298" t="s">
        <v>53</v>
      </c>
      <c r="AD25" s="298" t="s">
        <v>53</v>
      </c>
      <c r="AE25" s="298" t="s">
        <v>53</v>
      </c>
      <c r="AF25" s="298" t="s">
        <v>53</v>
      </c>
      <c r="AG25" s="298" t="s">
        <v>53</v>
      </c>
      <c r="AH25" s="298" t="s">
        <v>53</v>
      </c>
      <c r="AI25" s="298" t="s">
        <v>53</v>
      </c>
      <c r="AJ25" s="298" t="s">
        <v>53</v>
      </c>
      <c r="AK25" s="298" t="s">
        <v>53</v>
      </c>
      <c r="AL25" s="298" t="s">
        <v>53</v>
      </c>
      <c r="AM25" s="298" t="s">
        <v>53</v>
      </c>
      <c r="AN25" s="298" t="s">
        <v>53</v>
      </c>
      <c r="AO25" s="298" t="s">
        <v>53</v>
      </c>
      <c r="AP25" s="298" t="s">
        <v>53</v>
      </c>
      <c r="AQ25" s="298" t="s">
        <v>53</v>
      </c>
      <c r="AR25" s="298" t="s">
        <v>53</v>
      </c>
      <c r="AS25" s="298" t="s">
        <v>53</v>
      </c>
      <c r="AT25" s="298" t="s">
        <v>53</v>
      </c>
      <c r="AU25" s="298" t="s">
        <v>53</v>
      </c>
      <c r="AV25" s="298" t="s">
        <v>53</v>
      </c>
      <c r="AW25" s="298" t="s">
        <v>53</v>
      </c>
      <c r="AX25" s="298" t="s">
        <v>53</v>
      </c>
      <c r="AY25" s="298" t="s">
        <v>53</v>
      </c>
      <c r="AZ25" s="298" t="s">
        <v>53</v>
      </c>
      <c r="BA25" s="298" t="s">
        <v>53</v>
      </c>
      <c r="BB25" s="298" t="s">
        <v>53</v>
      </c>
      <c r="BC25" s="298" t="s">
        <v>53</v>
      </c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277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77" t="s">
        <v>210</v>
      </c>
      <c r="D28" s="298" t="s">
        <v>53</v>
      </c>
      <c r="E28" s="298" t="s">
        <v>53</v>
      </c>
      <c r="F28" s="298" t="s">
        <v>53</v>
      </c>
      <c r="G28" s="298" t="s">
        <v>53</v>
      </c>
      <c r="H28" s="298" t="s">
        <v>53</v>
      </c>
      <c r="I28" s="298" t="s">
        <v>53</v>
      </c>
      <c r="J28" s="298" t="s">
        <v>53</v>
      </c>
      <c r="K28" s="298" t="s">
        <v>53</v>
      </c>
      <c r="L28" s="298" t="s">
        <v>53</v>
      </c>
      <c r="M28" s="298" t="s">
        <v>53</v>
      </c>
      <c r="N28" s="298" t="s">
        <v>53</v>
      </c>
      <c r="O28" s="298" t="s">
        <v>53</v>
      </c>
      <c r="P28" s="298" t="s">
        <v>53</v>
      </c>
      <c r="Q28" s="298" t="s">
        <v>53</v>
      </c>
      <c r="R28" s="298" t="s">
        <v>53</v>
      </c>
      <c r="S28" s="298" t="s">
        <v>53</v>
      </c>
      <c r="T28" s="298" t="s">
        <v>53</v>
      </c>
      <c r="U28" s="298" t="s">
        <v>53</v>
      </c>
      <c r="V28" s="298" t="s">
        <v>53</v>
      </c>
      <c r="W28" s="298" t="s">
        <v>53</v>
      </c>
      <c r="X28" s="298" t="s">
        <v>53</v>
      </c>
      <c r="Y28" s="298" t="s">
        <v>53</v>
      </c>
      <c r="Z28" s="298" t="s">
        <v>53</v>
      </c>
      <c r="AA28" s="298" t="s">
        <v>53</v>
      </c>
      <c r="AB28" s="298" t="s">
        <v>53</v>
      </c>
      <c r="AC28" s="298" t="s">
        <v>53</v>
      </c>
      <c r="AD28" s="298" t="s">
        <v>53</v>
      </c>
      <c r="AE28" s="298" t="s">
        <v>53</v>
      </c>
      <c r="AF28" s="298" t="s">
        <v>53</v>
      </c>
      <c r="AG28" s="298" t="s">
        <v>53</v>
      </c>
      <c r="AH28" s="298" t="s">
        <v>53</v>
      </c>
      <c r="AI28" s="298" t="s">
        <v>53</v>
      </c>
      <c r="AJ28" s="298" t="s">
        <v>53</v>
      </c>
      <c r="AK28" s="298" t="s">
        <v>53</v>
      </c>
      <c r="AL28" s="298" t="s">
        <v>53</v>
      </c>
      <c r="AM28" s="298" t="s">
        <v>53</v>
      </c>
      <c r="AN28" s="298" t="s">
        <v>53</v>
      </c>
      <c r="AO28" s="298" t="s">
        <v>53</v>
      </c>
      <c r="AP28" s="298" t="s">
        <v>53</v>
      </c>
      <c r="AQ28" s="298" t="s">
        <v>53</v>
      </c>
      <c r="AR28" s="298" t="s">
        <v>53</v>
      </c>
      <c r="AS28" s="298" t="s">
        <v>53</v>
      </c>
      <c r="AT28" s="298" t="s">
        <v>53</v>
      </c>
      <c r="AU28" s="298" t="s">
        <v>53</v>
      </c>
      <c r="AV28" s="298" t="s">
        <v>53</v>
      </c>
      <c r="AW28" s="298" t="s">
        <v>53</v>
      </c>
      <c r="AX28" s="298" t="s">
        <v>53</v>
      </c>
      <c r="AY28" s="298" t="s">
        <v>53</v>
      </c>
      <c r="AZ28" s="298" t="s">
        <v>53</v>
      </c>
      <c r="BA28" s="298" t="s">
        <v>53</v>
      </c>
      <c r="BB28" s="298" t="s">
        <v>53</v>
      </c>
      <c r="BC28" s="298" t="s">
        <v>53</v>
      </c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277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8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77" t="s">
        <v>217</v>
      </c>
      <c r="D31" s="298" t="s">
        <v>53</v>
      </c>
      <c r="E31" s="298" t="s">
        <v>53</v>
      </c>
      <c r="F31" s="298" t="s">
        <v>53</v>
      </c>
      <c r="G31" s="298" t="s">
        <v>53</v>
      </c>
      <c r="H31" s="298" t="s">
        <v>53</v>
      </c>
      <c r="I31" s="298" t="s">
        <v>53</v>
      </c>
      <c r="J31" s="298" t="s">
        <v>53</v>
      </c>
      <c r="K31" s="298" t="s">
        <v>53</v>
      </c>
      <c r="L31" s="298" t="s">
        <v>53</v>
      </c>
      <c r="M31" s="298" t="s">
        <v>53</v>
      </c>
      <c r="N31" s="298" t="s">
        <v>53</v>
      </c>
      <c r="O31" s="298" t="s">
        <v>53</v>
      </c>
      <c r="P31" s="298" t="s">
        <v>53</v>
      </c>
      <c r="Q31" s="298" t="s">
        <v>53</v>
      </c>
      <c r="R31" s="298" t="s">
        <v>53</v>
      </c>
      <c r="S31" s="298" t="s">
        <v>53</v>
      </c>
      <c r="T31" s="298" t="s">
        <v>53</v>
      </c>
      <c r="U31" s="298" t="s">
        <v>53</v>
      </c>
      <c r="V31" s="298" t="s">
        <v>53</v>
      </c>
      <c r="W31" s="298" t="s">
        <v>53</v>
      </c>
      <c r="X31" s="298" t="s">
        <v>53</v>
      </c>
      <c r="Y31" s="298" t="s">
        <v>53</v>
      </c>
      <c r="Z31" s="298" t="s">
        <v>53</v>
      </c>
      <c r="AA31" s="298" t="s">
        <v>53</v>
      </c>
      <c r="AB31" s="298" t="s">
        <v>53</v>
      </c>
      <c r="AC31" s="298" t="s">
        <v>53</v>
      </c>
      <c r="AD31" s="298" t="s">
        <v>53</v>
      </c>
      <c r="AE31" s="298" t="s">
        <v>53</v>
      </c>
      <c r="AF31" s="298" t="s">
        <v>53</v>
      </c>
      <c r="AG31" s="298" t="s">
        <v>53</v>
      </c>
      <c r="AH31" s="298" t="s">
        <v>53</v>
      </c>
      <c r="AI31" s="298" t="s">
        <v>53</v>
      </c>
      <c r="AJ31" s="298" t="s">
        <v>53</v>
      </c>
      <c r="AK31" s="298" t="s">
        <v>53</v>
      </c>
      <c r="AL31" s="298" t="s">
        <v>53</v>
      </c>
      <c r="AM31" s="298" t="s">
        <v>53</v>
      </c>
      <c r="AN31" s="298" t="s">
        <v>53</v>
      </c>
      <c r="AO31" s="298" t="s">
        <v>53</v>
      </c>
      <c r="AP31" s="298" t="s">
        <v>53</v>
      </c>
      <c r="AQ31" s="298" t="s">
        <v>53</v>
      </c>
      <c r="AR31" s="298" t="s">
        <v>53</v>
      </c>
      <c r="AS31" s="298" t="s">
        <v>53</v>
      </c>
      <c r="AT31" s="298" t="s">
        <v>53</v>
      </c>
      <c r="AU31" s="298" t="s">
        <v>53</v>
      </c>
      <c r="AV31" s="298" t="s">
        <v>53</v>
      </c>
      <c r="AW31" s="298" t="s">
        <v>53</v>
      </c>
      <c r="AX31" s="298" t="s">
        <v>53</v>
      </c>
      <c r="AY31" s="298" t="s">
        <v>53</v>
      </c>
      <c r="AZ31" s="298" t="s">
        <v>53</v>
      </c>
      <c r="BA31" s="298" t="s">
        <v>53</v>
      </c>
      <c r="BB31" s="298" t="s">
        <v>53</v>
      </c>
      <c r="BC31" s="298" t="s">
        <v>53</v>
      </c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277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77" t="s">
        <v>64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97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277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97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77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97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77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97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77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97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77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97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8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77" t="s">
        <v>204</v>
      </c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277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77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77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1"/>
      <c r="AZ44" s="281"/>
      <c r="BA44" s="281"/>
      <c r="BB44" s="281"/>
      <c r="BC44" s="281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77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1"/>
      <c r="BC45" s="281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77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8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77" t="s">
        <v>207</v>
      </c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277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81"/>
      <c r="BA49" s="281"/>
      <c r="BB49" s="281"/>
      <c r="BC49" s="281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77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77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77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77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8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77" t="s">
        <v>208</v>
      </c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277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77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77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77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77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8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77" t="s">
        <v>209</v>
      </c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277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1"/>
      <c r="AJ63" s="281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1"/>
      <c r="AY63" s="281"/>
      <c r="AZ63" s="281"/>
      <c r="BA63" s="281"/>
      <c r="BB63" s="281"/>
      <c r="BC63" s="281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77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77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  <c r="V65" s="281"/>
      <c r="W65" s="281"/>
      <c r="X65" s="281"/>
      <c r="Y65" s="281"/>
      <c r="Z65" s="281"/>
      <c r="AA65" s="281"/>
      <c r="AB65" s="281"/>
      <c r="AC65" s="281"/>
      <c r="AD65" s="281"/>
      <c r="AE65" s="281"/>
      <c r="AF65" s="281"/>
      <c r="AG65" s="281"/>
      <c r="AH65" s="281"/>
      <c r="AI65" s="281"/>
      <c r="AJ65" s="281"/>
      <c r="AK65" s="281"/>
      <c r="AL65" s="281"/>
      <c r="AM65" s="281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281"/>
      <c r="BA65" s="281"/>
      <c r="BB65" s="281"/>
      <c r="BC65" s="281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77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77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8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  <c r="AI68" s="296"/>
      <c r="AJ68" s="296"/>
      <c r="AK68" s="296"/>
      <c r="AL68" s="296"/>
      <c r="AM68" s="296"/>
      <c r="AN68" s="296"/>
      <c r="AO68" s="296"/>
      <c r="AP68" s="296"/>
      <c r="AQ68" s="296"/>
      <c r="AR68" s="296"/>
      <c r="AS68" s="296"/>
      <c r="AT68" s="296"/>
      <c r="AU68" s="296"/>
      <c r="AV68" s="296"/>
      <c r="AW68" s="296"/>
      <c r="AX68" s="296"/>
      <c r="AY68" s="296"/>
      <c r="AZ68" s="296"/>
      <c r="BA68" s="296"/>
      <c r="BB68" s="296"/>
      <c r="BC68" s="296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77" t="s">
        <v>212</v>
      </c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277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77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77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77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  <c r="AH73" s="281"/>
      <c r="AI73" s="281"/>
      <c r="AJ73" s="281"/>
      <c r="AK73" s="281"/>
      <c r="AL73" s="281"/>
      <c r="AM73" s="281"/>
      <c r="AN73" s="281"/>
      <c r="AO73" s="281"/>
      <c r="AP73" s="281"/>
      <c r="AQ73" s="281"/>
      <c r="AR73" s="281"/>
      <c r="AS73" s="281"/>
      <c r="AT73" s="281"/>
      <c r="AU73" s="281"/>
      <c r="AV73" s="281"/>
      <c r="AW73" s="281"/>
      <c r="AX73" s="281"/>
      <c r="AY73" s="281"/>
      <c r="AZ73" s="281"/>
      <c r="BA73" s="281"/>
      <c r="BB73" s="281"/>
      <c r="BC73" s="281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77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8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R75" s="296"/>
      <c r="AS75" s="296"/>
      <c r="AT75" s="296"/>
      <c r="AU75" s="296"/>
      <c r="AV75" s="296"/>
      <c r="AW75" s="296"/>
      <c r="AX75" s="296"/>
      <c r="AY75" s="296"/>
      <c r="AZ75" s="296"/>
      <c r="BA75" s="296"/>
      <c r="BB75" s="296"/>
      <c r="BC75" s="296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77" t="s">
        <v>213</v>
      </c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277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281"/>
      <c r="AX77" s="281"/>
      <c r="AY77" s="281"/>
      <c r="AZ77" s="281"/>
      <c r="BA77" s="281"/>
      <c r="BB77" s="281"/>
      <c r="BC77" s="281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77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77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77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77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1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8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6"/>
      <c r="BB82" s="296"/>
      <c r="BC82" s="296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77" t="s">
        <v>214</v>
      </c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1"/>
      <c r="AT83" s="281"/>
      <c r="AU83" s="281"/>
      <c r="AV83" s="281"/>
      <c r="AW83" s="281"/>
      <c r="AX83" s="281"/>
      <c r="AY83" s="281"/>
      <c r="AZ83" s="281"/>
      <c r="BA83" s="281"/>
      <c r="BB83" s="281"/>
      <c r="BC83" s="281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277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77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77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77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81"/>
      <c r="AD87" s="281"/>
      <c r="AE87" s="281"/>
      <c r="AF87" s="281"/>
      <c r="AG87" s="281"/>
      <c r="AH87" s="281"/>
      <c r="AI87" s="281"/>
      <c r="AJ87" s="281"/>
      <c r="AK87" s="281"/>
      <c r="AL87" s="281"/>
      <c r="AM87" s="281"/>
      <c r="AN87" s="281"/>
      <c r="AO87" s="281"/>
      <c r="AP87" s="281"/>
      <c r="AQ87" s="281"/>
      <c r="AR87" s="281"/>
      <c r="AS87" s="281"/>
      <c r="AT87" s="281"/>
      <c r="AU87" s="281"/>
      <c r="AV87" s="281"/>
      <c r="AW87" s="281"/>
      <c r="AX87" s="281"/>
      <c r="AY87" s="281"/>
      <c r="AZ87" s="281"/>
      <c r="BA87" s="281"/>
      <c r="BB87" s="281"/>
      <c r="BC87" s="281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77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8"/>
      <c r="D89" s="296"/>
      <c r="E89" s="296"/>
      <c r="F89" s="296"/>
      <c r="G89" s="296"/>
      <c r="H89" s="296"/>
      <c r="I89" s="296"/>
      <c r="J89" s="296"/>
      <c r="K89" s="296"/>
      <c r="L89" s="296"/>
      <c r="M89" s="296"/>
      <c r="N89" s="296"/>
      <c r="O89" s="296"/>
      <c r="P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  <c r="AB89" s="296"/>
      <c r="AC89" s="296"/>
      <c r="AD89" s="296"/>
      <c r="AE89" s="296"/>
      <c r="AF89" s="296"/>
      <c r="AG89" s="296"/>
      <c r="AH89" s="296"/>
      <c r="AI89" s="296"/>
      <c r="AJ89" s="296"/>
      <c r="AK89" s="296"/>
      <c r="AL89" s="296"/>
      <c r="AM89" s="296"/>
      <c r="AN89" s="296"/>
      <c r="AO89" s="296"/>
      <c r="AP89" s="296"/>
      <c r="AQ89" s="296"/>
      <c r="AR89" s="296"/>
      <c r="AS89" s="296"/>
      <c r="AT89" s="296"/>
      <c r="AU89" s="296"/>
      <c r="AV89" s="296"/>
      <c r="AW89" s="296"/>
      <c r="AX89" s="296"/>
      <c r="AY89" s="296"/>
      <c r="AZ89" s="296"/>
      <c r="BA89" s="296"/>
      <c r="BB89" s="296"/>
      <c r="BC89" s="296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77" t="s">
        <v>215</v>
      </c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277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  <c r="V91" s="281"/>
      <c r="W91" s="281"/>
      <c r="X91" s="281"/>
      <c r="Y91" s="281"/>
      <c r="Z91" s="281"/>
      <c r="AA91" s="281"/>
      <c r="AB91" s="281"/>
      <c r="AC91" s="281"/>
      <c r="AD91" s="281"/>
      <c r="AE91" s="281"/>
      <c r="AF91" s="281"/>
      <c r="AG91" s="281"/>
      <c r="AH91" s="281"/>
      <c r="AI91" s="281"/>
      <c r="AJ91" s="281"/>
      <c r="AK91" s="281"/>
      <c r="AL91" s="281"/>
      <c r="AM91" s="281"/>
      <c r="AN91" s="281"/>
      <c r="AO91" s="281"/>
      <c r="AP91" s="281"/>
      <c r="AQ91" s="281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77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77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1"/>
      <c r="AX93" s="281"/>
      <c r="AY93" s="281"/>
      <c r="AZ93" s="281"/>
      <c r="BA93" s="281"/>
      <c r="BB93" s="281"/>
      <c r="BC93" s="281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77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77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1"/>
      <c r="AL95" s="281"/>
      <c r="AM95" s="281"/>
      <c r="AN95" s="281"/>
      <c r="AO95" s="281"/>
      <c r="AP95" s="281"/>
      <c r="AQ95" s="281"/>
      <c r="AR95" s="281"/>
      <c r="AS95" s="281"/>
      <c r="AT95" s="281"/>
      <c r="AU95" s="281"/>
      <c r="AV95" s="281"/>
      <c r="AW95" s="281"/>
      <c r="AX95" s="281"/>
      <c r="AY95" s="281"/>
      <c r="AZ95" s="281"/>
      <c r="BA95" s="281"/>
      <c r="BB95" s="281"/>
      <c r="BC95" s="281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8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96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  <c r="AO96" s="296"/>
      <c r="AP96" s="296"/>
      <c r="AQ96" s="296"/>
      <c r="AR96" s="296"/>
      <c r="AS96" s="296"/>
      <c r="AT96" s="296"/>
      <c r="AU96" s="296"/>
      <c r="AV96" s="296"/>
      <c r="AW96" s="296"/>
      <c r="AX96" s="296"/>
      <c r="AY96" s="296"/>
      <c r="AZ96" s="296"/>
      <c r="BA96" s="296"/>
      <c r="BB96" s="296"/>
      <c r="BC96" s="296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77" t="s">
        <v>216</v>
      </c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277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77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  <c r="V99" s="281"/>
      <c r="W99" s="281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281"/>
      <c r="AL99" s="281"/>
      <c r="AM99" s="281"/>
      <c r="AN99" s="281"/>
      <c r="AO99" s="281"/>
      <c r="AP99" s="281"/>
      <c r="AQ99" s="281"/>
      <c r="AR99" s="281"/>
      <c r="AS99" s="281"/>
      <c r="AT99" s="281"/>
      <c r="AU99" s="281"/>
      <c r="AV99" s="281"/>
      <c r="AW99" s="281"/>
      <c r="AX99" s="281"/>
      <c r="AY99" s="281"/>
      <c r="AZ99" s="281"/>
      <c r="BA99" s="281"/>
      <c r="BB99" s="281"/>
      <c r="BC99" s="281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77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77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1"/>
      <c r="AD101" s="281"/>
      <c r="AE101" s="281"/>
      <c r="AF101" s="281"/>
      <c r="AG101" s="281"/>
      <c r="AH101" s="281"/>
      <c r="AI101" s="281"/>
      <c r="AJ101" s="281"/>
      <c r="AK101" s="281"/>
      <c r="AL101" s="281"/>
      <c r="AM101" s="281"/>
      <c r="AN101" s="281"/>
      <c r="AO101" s="281"/>
      <c r="AP101" s="281"/>
      <c r="AQ101" s="281"/>
      <c r="AR101" s="281"/>
      <c r="AS101" s="281"/>
      <c r="AT101" s="281"/>
      <c r="AU101" s="281"/>
      <c r="AV101" s="281"/>
      <c r="AW101" s="281"/>
      <c r="AX101" s="281"/>
      <c r="AY101" s="281"/>
      <c r="AZ101" s="281"/>
      <c r="BA101" s="281"/>
      <c r="BB101" s="281"/>
      <c r="BC101" s="281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77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8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6"/>
      <c r="AK103" s="296"/>
      <c r="AL103" s="296"/>
      <c r="AM103" s="296"/>
      <c r="AN103" s="296"/>
      <c r="AO103" s="296"/>
      <c r="AP103" s="296"/>
      <c r="AQ103" s="296"/>
      <c r="AR103" s="296"/>
      <c r="AS103" s="296"/>
      <c r="AT103" s="296"/>
      <c r="AU103" s="296"/>
      <c r="AV103" s="296"/>
      <c r="AW103" s="296"/>
      <c r="AX103" s="296"/>
      <c r="AY103" s="296"/>
      <c r="AZ103" s="296"/>
      <c r="BA103" s="296"/>
      <c r="BB103" s="296"/>
      <c r="BC103" s="296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77" t="s">
        <v>210</v>
      </c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277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  <c r="V105" s="281"/>
      <c r="W105" s="281"/>
      <c r="X105" s="281"/>
      <c r="Y105" s="281"/>
      <c r="Z105" s="281"/>
      <c r="AA105" s="281"/>
      <c r="AB105" s="281"/>
      <c r="AC105" s="281"/>
      <c r="AD105" s="281"/>
      <c r="AE105" s="281"/>
      <c r="AF105" s="281"/>
      <c r="AG105" s="281"/>
      <c r="AH105" s="281"/>
      <c r="AI105" s="281"/>
      <c r="AJ105" s="281"/>
      <c r="AK105" s="281"/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77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77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77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77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8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  <c r="N110" s="296"/>
      <c r="O110" s="296"/>
      <c r="P110" s="296"/>
      <c r="Q110" s="296"/>
      <c r="R110" s="296"/>
      <c r="S110" s="296"/>
      <c r="T110" s="296"/>
      <c r="U110" s="296"/>
      <c r="V110" s="296"/>
      <c r="W110" s="296"/>
      <c r="X110" s="296"/>
      <c r="Y110" s="296"/>
      <c r="Z110" s="296"/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6"/>
      <c r="AK110" s="296"/>
      <c r="AL110" s="296"/>
      <c r="AM110" s="296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296"/>
      <c r="AY110" s="296"/>
      <c r="AZ110" s="296"/>
      <c r="BA110" s="296"/>
      <c r="BB110" s="296"/>
      <c r="BC110" s="296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77" t="s">
        <v>217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277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77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77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77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77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14"/>
      <c r="BE116" s="13"/>
      <c r="BF116" s="14"/>
      <c r="BG116" s="14"/>
      <c r="BH116" s="13"/>
      <c r="BI116" s="14"/>
      <c r="BJ116" s="14"/>
      <c r="BK116" s="13"/>
    </row>
    <row r="117" spans="1:63" ht="6" customHeight="1">
      <c r="C117" s="13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14"/>
      <c r="BE117" s="13"/>
      <c r="BF117" s="14"/>
      <c r="BG117" s="14"/>
      <c r="BH117" s="13"/>
      <c r="BI117" s="14"/>
      <c r="BJ117" s="14"/>
      <c r="BK117" s="13"/>
    </row>
    <row r="118" spans="1:63" ht="12.75" customHeight="1">
      <c r="C118" s="290" t="s">
        <v>218</v>
      </c>
      <c r="D118" s="290"/>
      <c r="E118" s="290"/>
      <c r="F118" s="290"/>
      <c r="G118" s="290"/>
      <c r="H118" s="290"/>
      <c r="I118" s="8"/>
      <c r="J118" s="288" t="s">
        <v>219</v>
      </c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13"/>
      <c r="AA118" s="8" t="s">
        <v>64</v>
      </c>
      <c r="AB118" s="289" t="s">
        <v>220</v>
      </c>
      <c r="AC118" s="289"/>
      <c r="AD118" s="289"/>
      <c r="AE118" s="289"/>
      <c r="AF118" s="289"/>
      <c r="AG118" s="289"/>
      <c r="AH118" s="289"/>
      <c r="AI118" s="13"/>
      <c r="AJ118" s="13"/>
      <c r="AK118" s="13"/>
      <c r="AL118" s="13"/>
      <c r="AM118" s="13"/>
      <c r="AN118" s="13"/>
      <c r="AO118" s="13"/>
      <c r="AP118" s="13"/>
      <c r="AQ118" s="15"/>
      <c r="AR118" s="13"/>
      <c r="AS118" s="13"/>
      <c r="AT118" s="16" t="s">
        <v>211</v>
      </c>
      <c r="AU118" s="289" t="s">
        <v>221</v>
      </c>
      <c r="AV118" s="289"/>
      <c r="AW118" s="289"/>
      <c r="AX118" s="289"/>
      <c r="AY118" s="289"/>
      <c r="AZ118" s="289"/>
      <c r="BA118" s="289"/>
      <c r="BB118" s="289"/>
      <c r="BC118" s="289"/>
      <c r="BD118" s="289"/>
      <c r="BE118" s="289"/>
      <c r="BF118" s="289"/>
      <c r="BG118" s="289"/>
      <c r="BH118" s="289"/>
      <c r="BI118" s="289"/>
      <c r="BJ118" s="289"/>
      <c r="BK118" s="289"/>
    </row>
    <row r="119" spans="1:63" ht="3.7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5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/>
      <c r="BD119" s="14"/>
      <c r="BE119" s="13"/>
      <c r="BF119" s="14"/>
      <c r="BG119" s="14"/>
      <c r="BH119" s="13"/>
      <c r="BI119" s="14"/>
      <c r="BJ119" s="14"/>
      <c r="BK119" s="13"/>
    </row>
    <row r="120" spans="1:63" ht="12" customHeight="1">
      <c r="C120" s="13"/>
      <c r="D120" s="13"/>
      <c r="E120" s="13"/>
      <c r="F120" s="13"/>
      <c r="G120" s="13"/>
      <c r="H120" s="13"/>
      <c r="I120" s="8" t="s">
        <v>206</v>
      </c>
      <c r="J120" s="288" t="s">
        <v>222</v>
      </c>
      <c r="K120" s="288"/>
      <c r="L120" s="288"/>
      <c r="M120" s="288"/>
      <c r="N120" s="288"/>
      <c r="O120" s="288"/>
      <c r="P120" s="288"/>
      <c r="Q120" s="288"/>
      <c r="R120" s="288"/>
      <c r="S120" s="288"/>
      <c r="T120" s="13"/>
      <c r="U120" s="13"/>
      <c r="V120" s="13"/>
      <c r="W120" s="14"/>
      <c r="X120" s="13"/>
      <c r="Y120" s="13"/>
      <c r="Z120" s="13"/>
      <c r="AA120" s="8" t="s">
        <v>21</v>
      </c>
      <c r="AB120" s="288" t="s">
        <v>223</v>
      </c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13"/>
      <c r="AT120" s="8" t="s">
        <v>208</v>
      </c>
      <c r="AU120" s="289" t="s">
        <v>224</v>
      </c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14"/>
      <c r="BJ120" s="14"/>
      <c r="BK120" s="13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.75" customHeight="1">
      <c r="C122" s="13"/>
      <c r="D122" s="13"/>
      <c r="E122" s="13"/>
      <c r="F122" s="13"/>
      <c r="G122" s="13"/>
      <c r="H122" s="13"/>
      <c r="I122" s="8" t="s">
        <v>205</v>
      </c>
      <c r="J122" s="288" t="s">
        <v>225</v>
      </c>
      <c r="K122" s="288"/>
      <c r="L122" s="288"/>
      <c r="M122" s="288"/>
      <c r="N122" s="288"/>
      <c r="O122" s="288"/>
      <c r="P122" s="288"/>
      <c r="Q122" s="288"/>
      <c r="R122" s="288"/>
      <c r="S122" s="288"/>
      <c r="T122" s="13"/>
      <c r="U122" s="13"/>
      <c r="V122" s="13"/>
      <c r="W122" s="14"/>
      <c r="X122" s="13"/>
      <c r="Y122" s="13"/>
      <c r="Z122" s="13"/>
      <c r="AA122" s="8" t="s">
        <v>210</v>
      </c>
      <c r="AB122" s="288" t="s">
        <v>226</v>
      </c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13"/>
      <c r="AT122" s="8" t="s">
        <v>53</v>
      </c>
      <c r="AU122" s="288" t="s">
        <v>227</v>
      </c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13"/>
      <c r="BF122" s="14"/>
      <c r="BG122" s="14"/>
      <c r="BH122" s="13"/>
      <c r="BI122" s="14"/>
      <c r="BJ122" s="14"/>
      <c r="BK122" s="13"/>
    </row>
    <row r="123" spans="1:63" ht="12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8" customHeight="1">
      <c r="C124" s="291" t="s">
        <v>228</v>
      </c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91"/>
      <c r="AO124" s="291"/>
      <c r="AP124" s="291"/>
      <c r="AQ124" s="291"/>
      <c r="AR124" s="291"/>
      <c r="AS124" s="291"/>
      <c r="AT124" s="291"/>
      <c r="AU124" s="291"/>
      <c r="AV124" s="291"/>
      <c r="AW124" s="291"/>
      <c r="AX124" s="291"/>
      <c r="AY124" s="291"/>
      <c r="AZ124" s="291"/>
      <c r="BA124" s="291"/>
      <c r="BB124" s="291"/>
      <c r="BC124" s="291"/>
      <c r="BD124" s="14"/>
      <c r="BE124" s="13"/>
      <c r="BF124" s="14"/>
      <c r="BG124" s="14"/>
      <c r="BH124" s="13"/>
      <c r="BI124" s="14"/>
      <c r="BJ124" s="14"/>
      <c r="BK124" s="13"/>
    </row>
    <row r="125" spans="1:63" ht="3" customHeight="1">
      <c r="C125" s="292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1"/>
      <c r="AV125" s="291"/>
      <c r="AW125" s="291"/>
      <c r="AX125" s="291"/>
      <c r="AY125" s="291"/>
      <c r="AZ125" s="291"/>
      <c r="BA125" s="291"/>
      <c r="BB125" s="291"/>
      <c r="BC125" s="291"/>
      <c r="BD125" s="291"/>
      <c r="BE125" s="291"/>
      <c r="BF125" s="291"/>
      <c r="BG125" s="291"/>
      <c r="BH125" s="291"/>
      <c r="BI125" s="291"/>
      <c r="BJ125" s="291"/>
      <c r="BK125" s="291"/>
    </row>
    <row r="126" spans="1:63" s="9" customFormat="1" ht="12.75" customHeight="1">
      <c r="A126" s="281" t="s">
        <v>159</v>
      </c>
      <c r="B126" s="293" t="s">
        <v>319</v>
      </c>
      <c r="C126" s="294"/>
      <c r="D126" s="294"/>
      <c r="E126" s="294"/>
      <c r="F126" s="294"/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5"/>
      <c r="AE126" s="267" t="s">
        <v>231</v>
      </c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81" t="s">
        <v>232</v>
      </c>
      <c r="BA126" s="281"/>
      <c r="BB126" s="281"/>
      <c r="BC126" s="281"/>
      <c r="BD126" s="281"/>
      <c r="BE126" s="281"/>
      <c r="BF126" s="267" t="s">
        <v>233</v>
      </c>
      <c r="BG126" s="267"/>
      <c r="BH126" s="267"/>
      <c r="BI126" s="267" t="s">
        <v>110</v>
      </c>
      <c r="BJ126" s="267"/>
      <c r="BK126" s="267"/>
    </row>
    <row r="127" spans="1:63" s="9" customFormat="1" ht="32.25" customHeight="1">
      <c r="A127" s="281"/>
      <c r="B127" s="259" t="s">
        <v>316</v>
      </c>
      <c r="C127" s="259" t="s">
        <v>317</v>
      </c>
      <c r="D127" s="262" t="s">
        <v>229</v>
      </c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4"/>
      <c r="V127" s="262" t="s">
        <v>230</v>
      </c>
      <c r="W127" s="263"/>
      <c r="X127" s="263"/>
      <c r="Y127" s="263"/>
      <c r="Z127" s="263"/>
      <c r="AA127" s="263"/>
      <c r="AB127" s="263"/>
      <c r="AC127" s="263"/>
      <c r="AD127" s="264"/>
      <c r="AE127" s="267" t="s">
        <v>55</v>
      </c>
      <c r="AF127" s="267"/>
      <c r="AG127" s="267"/>
      <c r="AH127" s="267"/>
      <c r="AI127" s="267"/>
      <c r="AJ127" s="267"/>
      <c r="AK127" s="267"/>
      <c r="AL127" s="267" t="s">
        <v>58</v>
      </c>
      <c r="AM127" s="267"/>
      <c r="AN127" s="267"/>
      <c r="AO127" s="267"/>
      <c r="AP127" s="267"/>
      <c r="AQ127" s="267"/>
      <c r="AR127" s="267"/>
      <c r="AS127" s="267" t="s">
        <v>63</v>
      </c>
      <c r="AT127" s="267"/>
      <c r="AU127" s="267"/>
      <c r="AV127" s="267"/>
      <c r="AW127" s="267"/>
      <c r="AX127" s="267"/>
      <c r="AY127" s="267"/>
      <c r="AZ127" s="267" t="s">
        <v>236</v>
      </c>
      <c r="BA127" s="267"/>
      <c r="BB127" s="267"/>
      <c r="BC127" s="267" t="s">
        <v>237</v>
      </c>
      <c r="BD127" s="267"/>
      <c r="BE127" s="267"/>
      <c r="BF127" s="267"/>
      <c r="BG127" s="287"/>
      <c r="BH127" s="267"/>
      <c r="BI127" s="267"/>
      <c r="BJ127" s="287"/>
      <c r="BK127" s="267"/>
    </row>
    <row r="128" spans="1:63" s="9" customFormat="1" ht="12" customHeight="1">
      <c r="A128" s="281"/>
      <c r="B128" s="260"/>
      <c r="C128" s="260"/>
      <c r="D128" s="267" t="s">
        <v>110</v>
      </c>
      <c r="E128" s="267"/>
      <c r="F128" s="267"/>
      <c r="G128" s="267"/>
      <c r="H128" s="267"/>
      <c r="I128" s="267"/>
      <c r="J128" s="267" t="s">
        <v>238</v>
      </c>
      <c r="K128" s="267"/>
      <c r="L128" s="267"/>
      <c r="M128" s="267"/>
      <c r="N128" s="267"/>
      <c r="O128" s="267"/>
      <c r="P128" s="267" t="s">
        <v>239</v>
      </c>
      <c r="Q128" s="267"/>
      <c r="R128" s="267"/>
      <c r="S128" s="267"/>
      <c r="T128" s="267"/>
      <c r="U128" s="267"/>
      <c r="V128" s="267" t="s">
        <v>110</v>
      </c>
      <c r="W128" s="267"/>
      <c r="X128" s="267"/>
      <c r="Y128" s="267" t="s">
        <v>238</v>
      </c>
      <c r="Z128" s="267"/>
      <c r="AA128" s="267"/>
      <c r="AB128" s="267" t="s">
        <v>239</v>
      </c>
      <c r="AC128" s="267"/>
      <c r="AD128" s="267"/>
      <c r="AE128" s="267" t="s">
        <v>110</v>
      </c>
      <c r="AF128" s="267"/>
      <c r="AG128" s="267"/>
      <c r="AH128" s="267" t="s">
        <v>238</v>
      </c>
      <c r="AI128" s="267"/>
      <c r="AJ128" s="267" t="s">
        <v>239</v>
      </c>
      <c r="AK128" s="267"/>
      <c r="AL128" s="267" t="s">
        <v>110</v>
      </c>
      <c r="AM128" s="267"/>
      <c r="AN128" s="267"/>
      <c r="AO128" s="267" t="s">
        <v>238</v>
      </c>
      <c r="AP128" s="267"/>
      <c r="AQ128" s="267" t="s">
        <v>239</v>
      </c>
      <c r="AR128" s="267"/>
      <c r="AS128" s="267" t="s">
        <v>110</v>
      </c>
      <c r="AT128" s="267"/>
      <c r="AU128" s="267"/>
      <c r="AV128" s="267" t="s">
        <v>238</v>
      </c>
      <c r="AW128" s="267"/>
      <c r="AX128" s="267" t="s">
        <v>239</v>
      </c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  <c r="BI128" s="267"/>
      <c r="BJ128" s="267"/>
      <c r="BK128" s="267"/>
    </row>
    <row r="129" spans="1:63" s="9" customFormat="1" ht="21.75" customHeight="1">
      <c r="A129" s="281"/>
      <c r="B129" s="261"/>
      <c r="C129" s="261"/>
      <c r="D129" s="265" t="s">
        <v>240</v>
      </c>
      <c r="E129" s="265"/>
      <c r="F129" s="265"/>
      <c r="G129" s="266" t="s">
        <v>241</v>
      </c>
      <c r="H129" s="266"/>
      <c r="I129" s="266"/>
      <c r="J129" s="265" t="s">
        <v>240</v>
      </c>
      <c r="K129" s="265"/>
      <c r="L129" s="265"/>
      <c r="M129" s="266" t="s">
        <v>241</v>
      </c>
      <c r="N129" s="266"/>
      <c r="O129" s="266"/>
      <c r="P129" s="265" t="s">
        <v>240</v>
      </c>
      <c r="Q129" s="265"/>
      <c r="R129" s="265"/>
      <c r="S129" s="266" t="s">
        <v>241</v>
      </c>
      <c r="T129" s="266"/>
      <c r="U129" s="266"/>
      <c r="V129" s="265" t="s">
        <v>240</v>
      </c>
      <c r="W129" s="265"/>
      <c r="X129" s="265"/>
      <c r="Y129" s="265" t="s">
        <v>240</v>
      </c>
      <c r="Z129" s="265"/>
      <c r="AA129" s="265"/>
      <c r="AB129" s="265" t="s">
        <v>240</v>
      </c>
      <c r="AC129" s="265"/>
      <c r="AD129" s="265"/>
      <c r="AE129" s="265" t="s">
        <v>240</v>
      </c>
      <c r="AF129" s="265"/>
      <c r="AG129" s="265"/>
      <c r="AH129" s="265" t="s">
        <v>240</v>
      </c>
      <c r="AI129" s="265"/>
      <c r="AJ129" s="265" t="s">
        <v>240</v>
      </c>
      <c r="AK129" s="265"/>
      <c r="AL129" s="265" t="s">
        <v>240</v>
      </c>
      <c r="AM129" s="265"/>
      <c r="AN129" s="265"/>
      <c r="AO129" s="265" t="s">
        <v>240</v>
      </c>
      <c r="AP129" s="265"/>
      <c r="AQ129" s="265" t="s">
        <v>240</v>
      </c>
      <c r="AR129" s="265"/>
      <c r="AS129" s="265" t="s">
        <v>240</v>
      </c>
      <c r="AT129" s="265"/>
      <c r="AU129" s="265"/>
      <c r="AV129" s="265" t="s">
        <v>240</v>
      </c>
      <c r="AW129" s="265"/>
      <c r="AX129" s="265" t="s">
        <v>240</v>
      </c>
      <c r="AY129" s="265"/>
      <c r="AZ129" s="265" t="s">
        <v>240</v>
      </c>
      <c r="BA129" s="265"/>
      <c r="BB129" s="265"/>
      <c r="BC129" s="265" t="s">
        <v>240</v>
      </c>
      <c r="BD129" s="265"/>
      <c r="BE129" s="265"/>
      <c r="BF129" s="265" t="s">
        <v>240</v>
      </c>
      <c r="BG129" s="265"/>
      <c r="BH129" s="265"/>
      <c r="BI129" s="265" t="s">
        <v>240</v>
      </c>
      <c r="BJ129" s="265"/>
      <c r="BK129" s="265"/>
    </row>
    <row r="130" spans="1:63" s="9" customFormat="1" ht="12" customHeight="1">
      <c r="A130" s="8" t="s">
        <v>204</v>
      </c>
      <c r="B130" s="113">
        <f>G130+72</f>
        <v>1476</v>
      </c>
      <c r="C130" s="114">
        <f>D130+V130</f>
        <v>41</v>
      </c>
      <c r="D130" s="286" t="s">
        <v>50</v>
      </c>
      <c r="E130" s="286"/>
      <c r="F130" s="286"/>
      <c r="G130" s="281">
        <v>1404</v>
      </c>
      <c r="H130" s="281"/>
      <c r="I130" s="281"/>
      <c r="J130" s="281">
        <v>17</v>
      </c>
      <c r="K130" s="281"/>
      <c r="L130" s="281"/>
      <c r="M130" s="281">
        <v>612</v>
      </c>
      <c r="N130" s="281"/>
      <c r="O130" s="281"/>
      <c r="P130" s="286" t="s">
        <v>35</v>
      </c>
      <c r="Q130" s="286"/>
      <c r="R130" s="286"/>
      <c r="S130" s="286" t="s">
        <v>318</v>
      </c>
      <c r="T130" s="286"/>
      <c r="U130" s="286"/>
      <c r="V130" s="281">
        <f>Y130+AB130</f>
        <v>2</v>
      </c>
      <c r="W130" s="281"/>
      <c r="X130" s="281"/>
      <c r="Y130" s="281"/>
      <c r="Z130" s="281"/>
      <c r="AA130" s="281"/>
      <c r="AB130" s="281">
        <v>2</v>
      </c>
      <c r="AC130" s="281"/>
      <c r="AD130" s="281"/>
      <c r="AE130" s="281">
        <v>0</v>
      </c>
      <c r="AF130" s="281"/>
      <c r="AG130" s="281"/>
      <c r="AH130" s="281">
        <v>0</v>
      </c>
      <c r="AI130" s="281"/>
      <c r="AJ130" s="281">
        <v>0</v>
      </c>
      <c r="AK130" s="281"/>
      <c r="AL130" s="281">
        <f>AO130+AQ130</f>
        <v>0</v>
      </c>
      <c r="AM130" s="281"/>
      <c r="AN130" s="281"/>
      <c r="AO130" s="281">
        <v>0</v>
      </c>
      <c r="AP130" s="281"/>
      <c r="AQ130" s="281">
        <v>0</v>
      </c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 t="s">
        <v>242</v>
      </c>
      <c r="BG130" s="281"/>
      <c r="BH130" s="281"/>
      <c r="BI130" s="282">
        <f>BF130+C130</f>
        <v>52</v>
      </c>
      <c r="BJ130" s="281"/>
      <c r="BK130" s="281"/>
    </row>
    <row r="131" spans="1:63" s="9" customFormat="1" ht="12" customHeight="1">
      <c r="A131" s="8" t="s">
        <v>207</v>
      </c>
      <c r="B131" s="113">
        <f>C131*36</f>
        <v>1512</v>
      </c>
      <c r="C131" s="113">
        <f>D131+V131+AE131+AL131+AS131+AZ131+BC131</f>
        <v>42</v>
      </c>
      <c r="D131" s="281">
        <f t="shared" ref="D131:D139" si="0">J131+P131</f>
        <v>29</v>
      </c>
      <c r="E131" s="281"/>
      <c r="F131" s="281"/>
      <c r="G131" s="281">
        <f>M131+S131</f>
        <v>1044</v>
      </c>
      <c r="H131" s="281"/>
      <c r="I131" s="281"/>
      <c r="J131" s="281">
        <v>13</v>
      </c>
      <c r="K131" s="281"/>
      <c r="L131" s="281"/>
      <c r="M131" s="281">
        <f>J131*36</f>
        <v>468</v>
      </c>
      <c r="N131" s="281"/>
      <c r="O131" s="281"/>
      <c r="P131" s="281">
        <v>16</v>
      </c>
      <c r="Q131" s="281"/>
      <c r="R131" s="281"/>
      <c r="S131" s="281">
        <f>P131*36</f>
        <v>576</v>
      </c>
      <c r="T131" s="281"/>
      <c r="U131" s="281"/>
      <c r="V131" s="281">
        <f>Y131+AB131</f>
        <v>2</v>
      </c>
      <c r="W131" s="281"/>
      <c r="X131" s="281"/>
      <c r="Y131" s="281">
        <v>1</v>
      </c>
      <c r="Z131" s="281"/>
      <c r="AA131" s="281"/>
      <c r="AB131" s="281">
        <v>1</v>
      </c>
      <c r="AC131" s="281"/>
      <c r="AD131" s="281"/>
      <c r="AE131" s="281">
        <f>AH131+AJ131</f>
        <v>3</v>
      </c>
      <c r="AF131" s="281"/>
      <c r="AG131" s="281"/>
      <c r="AH131" s="281">
        <v>1</v>
      </c>
      <c r="AI131" s="281"/>
      <c r="AJ131" s="281">
        <v>2</v>
      </c>
      <c r="AK131" s="281"/>
      <c r="AL131" s="281">
        <f>AO131+AQ131</f>
        <v>8</v>
      </c>
      <c r="AM131" s="281"/>
      <c r="AN131" s="281"/>
      <c r="AO131" s="281">
        <v>2</v>
      </c>
      <c r="AP131" s="281"/>
      <c r="AQ131" s="281">
        <v>6</v>
      </c>
      <c r="AR131" s="281"/>
      <c r="AS131" s="281"/>
      <c r="AT131" s="281"/>
      <c r="AU131" s="281"/>
      <c r="AV131" s="281"/>
      <c r="AW131" s="281"/>
      <c r="AX131" s="281"/>
      <c r="AY131" s="281"/>
      <c r="AZ131" s="281"/>
      <c r="BA131" s="281"/>
      <c r="BB131" s="281"/>
      <c r="BC131" s="281"/>
      <c r="BD131" s="281"/>
      <c r="BE131" s="281"/>
      <c r="BF131" s="281">
        <v>10</v>
      </c>
      <c r="BG131" s="281"/>
      <c r="BH131" s="281"/>
      <c r="BI131" s="282">
        <f>BF131+C131</f>
        <v>52</v>
      </c>
      <c r="BJ131" s="281"/>
      <c r="BK131" s="281"/>
    </row>
    <row r="132" spans="1:63" s="9" customFormat="1" ht="12" customHeight="1">
      <c r="A132" s="8" t="s">
        <v>208</v>
      </c>
      <c r="B132" s="113">
        <f>C132*36</f>
        <v>1476</v>
      </c>
      <c r="C132" s="113">
        <f>D132+V132+AE132+AL132+AS132+AZ132+BC132</f>
        <v>41</v>
      </c>
      <c r="D132" s="283">
        <f t="shared" si="0"/>
        <v>23</v>
      </c>
      <c r="E132" s="284"/>
      <c r="F132" s="285"/>
      <c r="G132" s="281">
        <f>M132+S132</f>
        <v>828</v>
      </c>
      <c r="H132" s="281"/>
      <c r="I132" s="281"/>
      <c r="J132" s="281">
        <v>13</v>
      </c>
      <c r="K132" s="281"/>
      <c r="L132" s="281"/>
      <c r="M132" s="281">
        <f>J132*36</f>
        <v>468</v>
      </c>
      <c r="N132" s="281"/>
      <c r="O132" s="281"/>
      <c r="P132" s="281">
        <v>10</v>
      </c>
      <c r="Q132" s="281"/>
      <c r="R132" s="281"/>
      <c r="S132" s="281">
        <f t="shared" ref="S132:S139" si="1">P132*36</f>
        <v>360</v>
      </c>
      <c r="T132" s="281"/>
      <c r="U132" s="281"/>
      <c r="V132" s="281">
        <f>Y132+AB132</f>
        <v>2</v>
      </c>
      <c r="W132" s="281"/>
      <c r="X132" s="281"/>
      <c r="Y132" s="281">
        <v>1</v>
      </c>
      <c r="Z132" s="281"/>
      <c r="AA132" s="281"/>
      <c r="AB132" s="281">
        <v>1</v>
      </c>
      <c r="AC132" s="281"/>
      <c r="AD132" s="281"/>
      <c r="AE132" s="281">
        <f t="shared" ref="AE132:AE140" si="2">AH132+AJ132</f>
        <v>2</v>
      </c>
      <c r="AF132" s="281"/>
      <c r="AG132" s="281"/>
      <c r="AH132" s="281">
        <v>1</v>
      </c>
      <c r="AI132" s="281"/>
      <c r="AJ132" s="281">
        <v>1</v>
      </c>
      <c r="AK132" s="281"/>
      <c r="AL132" s="281">
        <f>AO132+AQ132</f>
        <v>4</v>
      </c>
      <c r="AM132" s="281"/>
      <c r="AN132" s="281"/>
      <c r="AO132" s="281">
        <v>2</v>
      </c>
      <c r="AP132" s="281"/>
      <c r="AQ132" s="281">
        <v>2</v>
      </c>
      <c r="AR132" s="281"/>
      <c r="AS132" s="281">
        <v>4</v>
      </c>
      <c r="AT132" s="281"/>
      <c r="AU132" s="281"/>
      <c r="AV132" s="281"/>
      <c r="AW132" s="281"/>
      <c r="AX132" s="281">
        <v>4</v>
      </c>
      <c r="AY132" s="281"/>
      <c r="AZ132" s="281" t="s">
        <v>243</v>
      </c>
      <c r="BA132" s="281"/>
      <c r="BB132" s="281"/>
      <c r="BC132" s="281" t="s">
        <v>152</v>
      </c>
      <c r="BD132" s="281"/>
      <c r="BE132" s="281"/>
      <c r="BF132" s="281" t="s">
        <v>152</v>
      </c>
      <c r="BG132" s="281"/>
      <c r="BH132" s="281"/>
      <c r="BI132" s="282">
        <f>BF132+C132</f>
        <v>43</v>
      </c>
      <c r="BJ132" s="281"/>
      <c r="BK132" s="281"/>
    </row>
    <row r="133" spans="1:63" s="9" customFormat="1" ht="13.5" hidden="1" customHeight="1">
      <c r="A133" s="8" t="s">
        <v>212</v>
      </c>
      <c r="B133" s="113"/>
      <c r="C133" s="113"/>
      <c r="D133" s="281">
        <f t="shared" si="0"/>
        <v>0</v>
      </c>
      <c r="E133" s="281"/>
      <c r="F133" s="281"/>
      <c r="G133" s="281">
        <f t="shared" ref="G133:G139" si="3">M133+S133</f>
        <v>0</v>
      </c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>
        <f t="shared" si="1"/>
        <v>0</v>
      </c>
      <c r="T133" s="281"/>
      <c r="U133" s="281"/>
      <c r="V133" s="281"/>
      <c r="W133" s="281"/>
      <c r="X133" s="281"/>
      <c r="Y133" s="281"/>
      <c r="Z133" s="281"/>
      <c r="AA133" s="281"/>
      <c r="AB133" s="281"/>
      <c r="AC133" s="281"/>
      <c r="AD133" s="281"/>
      <c r="AE133" s="281">
        <f t="shared" si="2"/>
        <v>0</v>
      </c>
      <c r="AF133" s="281"/>
      <c r="AG133" s="281"/>
      <c r="AH133" s="281"/>
      <c r="AI133" s="281"/>
      <c r="AJ133" s="281"/>
      <c r="AK133" s="281"/>
      <c r="AL133" s="281">
        <f t="shared" ref="AL133:AL140" si="4">AO133+AQ133</f>
        <v>0</v>
      </c>
      <c r="AM133" s="281"/>
      <c r="AN133" s="281"/>
      <c r="AO133" s="281"/>
      <c r="AP133" s="281"/>
      <c r="AQ133" s="281"/>
      <c r="AR133" s="281"/>
      <c r="AS133" s="281"/>
      <c r="AT133" s="281"/>
      <c r="AU133" s="281"/>
      <c r="AV133" s="281"/>
      <c r="AW133" s="281"/>
      <c r="AX133" s="281"/>
      <c r="AY133" s="281"/>
      <c r="AZ133" s="281"/>
      <c r="BA133" s="281"/>
      <c r="BB133" s="281"/>
      <c r="BC133" s="281"/>
      <c r="BD133" s="281"/>
      <c r="BE133" s="281"/>
      <c r="BF133" s="281"/>
      <c r="BG133" s="281"/>
      <c r="BH133" s="281"/>
      <c r="BI133" s="281"/>
      <c r="BJ133" s="281"/>
      <c r="BK133" s="281"/>
    </row>
    <row r="134" spans="1:63" s="9" customFormat="1" ht="13.5" hidden="1" customHeight="1">
      <c r="A134" s="8" t="s">
        <v>213</v>
      </c>
      <c r="B134" s="113"/>
      <c r="C134" s="113"/>
      <c r="D134" s="281">
        <f t="shared" si="0"/>
        <v>0</v>
      </c>
      <c r="E134" s="281"/>
      <c r="F134" s="281"/>
      <c r="G134" s="281">
        <f t="shared" si="3"/>
        <v>0</v>
      </c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>
        <f t="shared" si="1"/>
        <v>0</v>
      </c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>
        <f t="shared" si="2"/>
        <v>0</v>
      </c>
      <c r="AF134" s="281"/>
      <c r="AG134" s="281"/>
      <c r="AH134" s="281"/>
      <c r="AI134" s="281"/>
      <c r="AJ134" s="281"/>
      <c r="AK134" s="281"/>
      <c r="AL134" s="281">
        <f t="shared" si="4"/>
        <v>0</v>
      </c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</row>
    <row r="135" spans="1:63" s="9" customFormat="1" ht="13.5" hidden="1" customHeight="1">
      <c r="A135" s="8" t="s">
        <v>214</v>
      </c>
      <c r="B135" s="113"/>
      <c r="C135" s="113"/>
      <c r="D135" s="281">
        <f t="shared" si="0"/>
        <v>0</v>
      </c>
      <c r="E135" s="281"/>
      <c r="F135" s="281"/>
      <c r="G135" s="281">
        <f t="shared" si="3"/>
        <v>0</v>
      </c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>
        <f t="shared" si="1"/>
        <v>0</v>
      </c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>
        <f t="shared" si="2"/>
        <v>0</v>
      </c>
      <c r="AF135" s="281"/>
      <c r="AG135" s="281"/>
      <c r="AH135" s="281"/>
      <c r="AI135" s="281"/>
      <c r="AJ135" s="281"/>
      <c r="AK135" s="281"/>
      <c r="AL135" s="281">
        <f t="shared" si="4"/>
        <v>0</v>
      </c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</row>
    <row r="136" spans="1:63" s="9" customFormat="1" ht="13.5" hidden="1" customHeight="1">
      <c r="A136" s="8" t="s">
        <v>215</v>
      </c>
      <c r="B136" s="113"/>
      <c r="C136" s="113"/>
      <c r="D136" s="281">
        <f t="shared" si="0"/>
        <v>0</v>
      </c>
      <c r="E136" s="281"/>
      <c r="F136" s="281"/>
      <c r="G136" s="281">
        <f t="shared" si="3"/>
        <v>0</v>
      </c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>
        <f t="shared" si="1"/>
        <v>0</v>
      </c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>
        <f t="shared" si="2"/>
        <v>0</v>
      </c>
      <c r="AF136" s="281"/>
      <c r="AG136" s="281"/>
      <c r="AH136" s="281"/>
      <c r="AI136" s="281"/>
      <c r="AJ136" s="281"/>
      <c r="AK136" s="281"/>
      <c r="AL136" s="281">
        <f t="shared" si="4"/>
        <v>2</v>
      </c>
      <c r="AM136" s="281"/>
      <c r="AN136" s="281"/>
      <c r="AO136" s="281"/>
      <c r="AP136" s="281"/>
      <c r="AQ136" s="281">
        <v>2</v>
      </c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</row>
    <row r="137" spans="1:63" s="9" customFormat="1" ht="13.5" hidden="1" customHeight="1">
      <c r="A137" s="8" t="s">
        <v>216</v>
      </c>
      <c r="B137" s="113"/>
      <c r="C137" s="113"/>
      <c r="D137" s="281">
        <f t="shared" si="0"/>
        <v>0</v>
      </c>
      <c r="E137" s="281"/>
      <c r="F137" s="281"/>
      <c r="G137" s="281">
        <f t="shared" si="3"/>
        <v>0</v>
      </c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>
        <f t="shared" si="1"/>
        <v>0</v>
      </c>
      <c r="T137" s="281"/>
      <c r="U137" s="281"/>
      <c r="V137" s="281"/>
      <c r="W137" s="281"/>
      <c r="X137" s="281"/>
      <c r="Y137" s="281"/>
      <c r="Z137" s="281"/>
      <c r="AA137" s="281"/>
      <c r="AB137" s="281"/>
      <c r="AC137" s="281"/>
      <c r="AD137" s="281"/>
      <c r="AE137" s="281">
        <f t="shared" si="2"/>
        <v>0</v>
      </c>
      <c r="AF137" s="281"/>
      <c r="AG137" s="281"/>
      <c r="AH137" s="281"/>
      <c r="AI137" s="281"/>
      <c r="AJ137" s="281"/>
      <c r="AK137" s="281"/>
      <c r="AL137" s="281">
        <f t="shared" si="4"/>
        <v>0</v>
      </c>
      <c r="AM137" s="281"/>
      <c r="AN137" s="281"/>
      <c r="AO137" s="281"/>
      <c r="AP137" s="281"/>
      <c r="AQ137" s="281"/>
      <c r="AR137" s="281"/>
      <c r="AS137" s="281"/>
      <c r="AT137" s="281"/>
      <c r="AU137" s="281"/>
      <c r="AV137" s="281"/>
      <c r="AW137" s="281"/>
      <c r="AX137" s="281"/>
      <c r="AY137" s="281"/>
      <c r="AZ137" s="281"/>
      <c r="BA137" s="281"/>
      <c r="BB137" s="281"/>
      <c r="BC137" s="281"/>
      <c r="BD137" s="281"/>
      <c r="BE137" s="281"/>
      <c r="BF137" s="281"/>
      <c r="BG137" s="281"/>
      <c r="BH137" s="281"/>
      <c r="BI137" s="281"/>
      <c r="BJ137" s="281"/>
      <c r="BK137" s="281"/>
    </row>
    <row r="138" spans="1:63" s="9" customFormat="1" ht="13.5" hidden="1" customHeight="1">
      <c r="A138" s="8" t="s">
        <v>210</v>
      </c>
      <c r="B138" s="113"/>
      <c r="C138" s="113"/>
      <c r="D138" s="281">
        <f t="shared" si="0"/>
        <v>0</v>
      </c>
      <c r="E138" s="281"/>
      <c r="F138" s="281"/>
      <c r="G138" s="281">
        <f t="shared" si="3"/>
        <v>0</v>
      </c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>
        <f t="shared" si="1"/>
        <v>0</v>
      </c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>
        <f t="shared" si="2"/>
        <v>0</v>
      </c>
      <c r="AF138" s="281"/>
      <c r="AG138" s="281"/>
      <c r="AH138" s="281"/>
      <c r="AI138" s="281"/>
      <c r="AJ138" s="281"/>
      <c r="AK138" s="281"/>
      <c r="AL138" s="281">
        <f t="shared" si="4"/>
        <v>0</v>
      </c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</row>
    <row r="139" spans="1:63" s="9" customFormat="1" ht="13.5" hidden="1" customHeight="1">
      <c r="A139" s="8" t="s">
        <v>217</v>
      </c>
      <c r="B139" s="113"/>
      <c r="C139" s="113"/>
      <c r="D139" s="281">
        <f t="shared" si="0"/>
        <v>0</v>
      </c>
      <c r="E139" s="281"/>
      <c r="F139" s="281"/>
      <c r="G139" s="281">
        <f t="shared" si="3"/>
        <v>0</v>
      </c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>
        <f t="shared" si="1"/>
        <v>0</v>
      </c>
      <c r="T139" s="281"/>
      <c r="U139" s="281"/>
      <c r="V139" s="281"/>
      <c r="W139" s="281"/>
      <c r="X139" s="281"/>
      <c r="Y139" s="281"/>
      <c r="Z139" s="281"/>
      <c r="AA139" s="281"/>
      <c r="AB139" s="281"/>
      <c r="AC139" s="281"/>
      <c r="AD139" s="281"/>
      <c r="AE139" s="281">
        <f t="shared" si="2"/>
        <v>0</v>
      </c>
      <c r="AF139" s="281"/>
      <c r="AG139" s="281"/>
      <c r="AH139" s="281"/>
      <c r="AI139" s="281"/>
      <c r="AJ139" s="281"/>
      <c r="AK139" s="281"/>
      <c r="AL139" s="281">
        <f t="shared" si="4"/>
        <v>0</v>
      </c>
      <c r="AM139" s="281"/>
      <c r="AN139" s="281"/>
      <c r="AO139" s="281"/>
      <c r="AP139" s="281"/>
      <c r="AQ139" s="281"/>
      <c r="AR139" s="281"/>
      <c r="AS139" s="281"/>
      <c r="AT139" s="281"/>
      <c r="AU139" s="281"/>
      <c r="AV139" s="281"/>
      <c r="AW139" s="281"/>
      <c r="AX139" s="281"/>
      <c r="AY139" s="281"/>
      <c r="AZ139" s="281"/>
      <c r="BA139" s="281"/>
      <c r="BB139" s="281"/>
      <c r="BC139" s="281"/>
      <c r="BD139" s="281"/>
      <c r="BE139" s="281"/>
      <c r="BF139" s="281"/>
      <c r="BG139" s="281"/>
      <c r="BH139" s="281"/>
      <c r="BI139" s="281"/>
      <c r="BJ139" s="281"/>
      <c r="BK139" s="281"/>
    </row>
    <row r="140" spans="1:63" s="9" customFormat="1" ht="12" customHeight="1">
      <c r="A140" s="18" t="s">
        <v>110</v>
      </c>
      <c r="B140" s="113">
        <f>SUM(B130:B139)</f>
        <v>4464</v>
      </c>
      <c r="C140" s="114">
        <f>SUM(C130:C139)</f>
        <v>124</v>
      </c>
      <c r="D140" s="277">
        <f>SUM(D130:F139)</f>
        <v>52</v>
      </c>
      <c r="E140" s="277"/>
      <c r="F140" s="277"/>
      <c r="G140" s="277">
        <f>SUM(G130:I139)</f>
        <v>3276</v>
      </c>
      <c r="H140" s="277"/>
      <c r="I140" s="277"/>
      <c r="J140" s="277">
        <f>SUM(J130:L132)</f>
        <v>43</v>
      </c>
      <c r="K140" s="277"/>
      <c r="L140" s="277"/>
      <c r="M140" s="277">
        <f>SUM(M130:O132)</f>
        <v>1548</v>
      </c>
      <c r="N140" s="277"/>
      <c r="O140" s="277"/>
      <c r="P140" s="277">
        <f>SUM(P130:R132)</f>
        <v>26</v>
      </c>
      <c r="Q140" s="277"/>
      <c r="R140" s="277"/>
      <c r="S140" s="277">
        <f>SUM(S130:U132)</f>
        <v>936</v>
      </c>
      <c r="T140" s="277"/>
      <c r="U140" s="277"/>
      <c r="V140" s="277">
        <f>SUM(V130:X139)</f>
        <v>6</v>
      </c>
      <c r="W140" s="277"/>
      <c r="X140" s="277"/>
      <c r="Y140" s="280">
        <f>SUM(Y130:AA132)</f>
        <v>2</v>
      </c>
      <c r="Z140" s="277"/>
      <c r="AA140" s="277"/>
      <c r="AB140" s="280">
        <f>SUM(AB130:AD132)</f>
        <v>4</v>
      </c>
      <c r="AC140" s="277"/>
      <c r="AD140" s="277"/>
      <c r="AE140" s="280">
        <f t="shared" si="2"/>
        <v>5</v>
      </c>
      <c r="AF140" s="280"/>
      <c r="AG140" s="280"/>
      <c r="AH140" s="277">
        <f>SUM(AH130:AI139)</f>
        <v>2</v>
      </c>
      <c r="AI140" s="277"/>
      <c r="AJ140" s="277">
        <f>SUM(AJ130:AK139)</f>
        <v>3</v>
      </c>
      <c r="AK140" s="277"/>
      <c r="AL140" s="280">
        <f t="shared" si="4"/>
        <v>12</v>
      </c>
      <c r="AM140" s="280"/>
      <c r="AN140" s="280"/>
      <c r="AO140" s="277">
        <f>SUM(AO130:AP139)</f>
        <v>4</v>
      </c>
      <c r="AP140" s="277"/>
      <c r="AQ140" s="280">
        <f>SUM(AQ130:AR132)</f>
        <v>8</v>
      </c>
      <c r="AR140" s="277"/>
      <c r="AS140" s="277">
        <f>AS132</f>
        <v>4</v>
      </c>
      <c r="AT140" s="277"/>
      <c r="AU140" s="277"/>
      <c r="AV140" s="277"/>
      <c r="AW140" s="277"/>
      <c r="AX140" s="277">
        <f>AX132</f>
        <v>4</v>
      </c>
      <c r="AY140" s="277"/>
      <c r="AZ140" s="277" t="s">
        <v>243</v>
      </c>
      <c r="BA140" s="277"/>
      <c r="BB140" s="277"/>
      <c r="BC140" s="277" t="s">
        <v>152</v>
      </c>
      <c r="BD140" s="277"/>
      <c r="BE140" s="277"/>
      <c r="BF140" s="277">
        <f>BF130+BF131+BF132</f>
        <v>23</v>
      </c>
      <c r="BG140" s="277"/>
      <c r="BH140" s="277"/>
      <c r="BI140" s="277" t="s">
        <v>244</v>
      </c>
      <c r="BJ140" s="277"/>
      <c r="BK140" s="277"/>
    </row>
    <row r="141" spans="1:63" ht="3" customHeight="1">
      <c r="C141" s="278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  <c r="AM141" s="279"/>
      <c r="AN141" s="279"/>
      <c r="AO141" s="279"/>
      <c r="AP141" s="279"/>
      <c r="AQ141" s="279"/>
      <c r="AR141" s="279"/>
      <c r="AS141" s="279"/>
      <c r="AT141" s="279"/>
      <c r="AU141" s="279"/>
      <c r="AV141" s="279"/>
      <c r="AW141" s="279"/>
      <c r="AX141" s="279"/>
      <c r="AY141" s="279"/>
      <c r="AZ141" s="279"/>
      <c r="BA141" s="279"/>
      <c r="BB141" s="279"/>
      <c r="BC141" s="279"/>
      <c r="BD141" s="279"/>
      <c r="BE141" s="279"/>
      <c r="BF141" s="279"/>
      <c r="BG141" s="279"/>
      <c r="BH141" s="271"/>
      <c r="BI141" s="271"/>
      <c r="BJ141" s="271"/>
      <c r="BK141" s="271"/>
    </row>
    <row r="142" spans="1:63" ht="13.5" hidden="1" customHeight="1">
      <c r="C142" s="270" t="s">
        <v>159</v>
      </c>
      <c r="D142" s="270" t="s">
        <v>245</v>
      </c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 t="s">
        <v>230</v>
      </c>
      <c r="W142" s="270"/>
      <c r="X142" s="270"/>
      <c r="Y142" s="270"/>
      <c r="Z142" s="270"/>
      <c r="AA142" s="270"/>
      <c r="AB142" s="270"/>
      <c r="AC142" s="270"/>
      <c r="AD142" s="270"/>
      <c r="AE142" s="270" t="s">
        <v>231</v>
      </c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 t="s">
        <v>232</v>
      </c>
      <c r="AT142" s="270"/>
      <c r="AU142" s="270"/>
      <c r="AV142" s="270"/>
      <c r="AW142" s="270"/>
      <c r="AX142" s="270"/>
      <c r="AY142" s="270" t="s">
        <v>233</v>
      </c>
      <c r="AZ142" s="270"/>
      <c r="BA142" s="270"/>
      <c r="BB142" s="270" t="s">
        <v>110</v>
      </c>
      <c r="BC142" s="270"/>
      <c r="BD142" s="270"/>
      <c r="BE142" s="270" t="s">
        <v>234</v>
      </c>
      <c r="BF142" s="270"/>
      <c r="BG142" s="270"/>
      <c r="BH142" s="270"/>
      <c r="BI142" s="271" t="s">
        <v>235</v>
      </c>
      <c r="BJ142" s="271"/>
      <c r="BK142" s="271"/>
    </row>
    <row r="143" spans="1:63" ht="13.5" hidden="1" customHeight="1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 t="s">
        <v>58</v>
      </c>
      <c r="AF143" s="270"/>
      <c r="AG143" s="270"/>
      <c r="AH143" s="270"/>
      <c r="AI143" s="270"/>
      <c r="AJ143" s="270"/>
      <c r="AK143" s="270"/>
      <c r="AL143" s="270" t="s">
        <v>63</v>
      </c>
      <c r="AM143" s="270"/>
      <c r="AN143" s="270"/>
      <c r="AO143" s="270"/>
      <c r="AP143" s="270"/>
      <c r="AQ143" s="270"/>
      <c r="AR143" s="270"/>
      <c r="AS143" s="270" t="s">
        <v>236</v>
      </c>
      <c r="AT143" s="270"/>
      <c r="AU143" s="270"/>
      <c r="AV143" s="270" t="s">
        <v>237</v>
      </c>
      <c r="AW143" s="270"/>
      <c r="AX143" s="270"/>
      <c r="AY143" s="270"/>
      <c r="AZ143" s="272"/>
      <c r="BA143" s="270"/>
      <c r="BB143" s="270"/>
      <c r="BC143" s="272"/>
      <c r="BD143" s="270"/>
      <c r="BE143" s="270"/>
      <c r="BF143" s="272"/>
      <c r="BG143" s="272"/>
      <c r="BH143" s="270"/>
      <c r="BI143" s="271"/>
      <c r="BJ143" s="272"/>
      <c r="BK143" s="271"/>
    </row>
    <row r="144" spans="1:63" ht="13.5" hidden="1" customHeight="1">
      <c r="C144" s="270"/>
      <c r="D144" s="270" t="s">
        <v>110</v>
      </c>
      <c r="E144" s="270"/>
      <c r="F144" s="270"/>
      <c r="G144" s="270"/>
      <c r="H144" s="270"/>
      <c r="I144" s="270"/>
      <c r="J144" s="270" t="s">
        <v>238</v>
      </c>
      <c r="K144" s="270"/>
      <c r="L144" s="270"/>
      <c r="M144" s="270"/>
      <c r="N144" s="270"/>
      <c r="O144" s="270"/>
      <c r="P144" s="270" t="s">
        <v>239</v>
      </c>
      <c r="Q144" s="270"/>
      <c r="R144" s="270"/>
      <c r="S144" s="270"/>
      <c r="T144" s="270"/>
      <c r="U144" s="270"/>
      <c r="V144" s="270" t="s">
        <v>110</v>
      </c>
      <c r="W144" s="270"/>
      <c r="X144" s="270"/>
      <c r="Y144" s="270" t="s">
        <v>238</v>
      </c>
      <c r="Z144" s="270"/>
      <c r="AA144" s="270"/>
      <c r="AB144" s="270" t="s">
        <v>239</v>
      </c>
      <c r="AC144" s="270"/>
      <c r="AD144" s="270"/>
      <c r="AE144" s="270" t="s">
        <v>110</v>
      </c>
      <c r="AF144" s="270"/>
      <c r="AG144" s="270"/>
      <c r="AH144" s="270" t="s">
        <v>238</v>
      </c>
      <c r="AI144" s="270"/>
      <c r="AJ144" s="270" t="s">
        <v>239</v>
      </c>
      <c r="AK144" s="270"/>
      <c r="AL144" s="270" t="s">
        <v>110</v>
      </c>
      <c r="AM144" s="270"/>
      <c r="AN144" s="270"/>
      <c r="AO144" s="270" t="s">
        <v>238</v>
      </c>
      <c r="AP144" s="270"/>
      <c r="AQ144" s="270" t="s">
        <v>239</v>
      </c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270"/>
      <c r="BD144" s="270"/>
      <c r="BE144" s="270"/>
      <c r="BF144" s="272"/>
      <c r="BG144" s="272"/>
      <c r="BH144" s="270"/>
      <c r="BI144" s="271"/>
      <c r="BJ144" s="272"/>
      <c r="BK144" s="271"/>
    </row>
    <row r="145" spans="3:63" ht="13.5" hidden="1" customHeight="1">
      <c r="C145" s="270"/>
      <c r="D145" s="276" t="s">
        <v>240</v>
      </c>
      <c r="E145" s="276"/>
      <c r="F145" s="276"/>
      <c r="G145" s="276" t="s">
        <v>241</v>
      </c>
      <c r="H145" s="276"/>
      <c r="I145" s="276"/>
      <c r="J145" s="276" t="s">
        <v>240</v>
      </c>
      <c r="K145" s="276"/>
      <c r="L145" s="276"/>
      <c r="M145" s="276" t="s">
        <v>241</v>
      </c>
      <c r="N145" s="276"/>
      <c r="O145" s="276"/>
      <c r="P145" s="276" t="s">
        <v>240</v>
      </c>
      <c r="Q145" s="276"/>
      <c r="R145" s="276"/>
      <c r="S145" s="276" t="s">
        <v>241</v>
      </c>
      <c r="T145" s="276"/>
      <c r="U145" s="276"/>
      <c r="V145" s="276" t="s">
        <v>240</v>
      </c>
      <c r="W145" s="276"/>
      <c r="X145" s="276"/>
      <c r="Y145" s="276" t="s">
        <v>240</v>
      </c>
      <c r="Z145" s="276"/>
      <c r="AA145" s="276"/>
      <c r="AB145" s="276" t="s">
        <v>240</v>
      </c>
      <c r="AC145" s="276"/>
      <c r="AD145" s="276"/>
      <c r="AE145" s="276" t="s">
        <v>240</v>
      </c>
      <c r="AF145" s="276"/>
      <c r="AG145" s="276"/>
      <c r="AH145" s="276" t="s">
        <v>240</v>
      </c>
      <c r="AI145" s="276"/>
      <c r="AJ145" s="276" t="s">
        <v>240</v>
      </c>
      <c r="AK145" s="276"/>
      <c r="AL145" s="276" t="s">
        <v>240</v>
      </c>
      <c r="AM145" s="276"/>
      <c r="AN145" s="276"/>
      <c r="AO145" s="276" t="s">
        <v>240</v>
      </c>
      <c r="AP145" s="276"/>
      <c r="AQ145" s="276" t="s">
        <v>240</v>
      </c>
      <c r="AR145" s="276"/>
      <c r="AS145" s="276" t="s">
        <v>240</v>
      </c>
      <c r="AT145" s="276"/>
      <c r="AU145" s="276"/>
      <c r="AV145" s="276" t="s">
        <v>240</v>
      </c>
      <c r="AW145" s="276"/>
      <c r="AX145" s="276"/>
      <c r="AY145" s="276" t="s">
        <v>240</v>
      </c>
      <c r="AZ145" s="276"/>
      <c r="BA145" s="276"/>
      <c r="BB145" s="276" t="s">
        <v>240</v>
      </c>
      <c r="BC145" s="276"/>
      <c r="BD145" s="276"/>
      <c r="BE145" s="270"/>
      <c r="BF145" s="270"/>
      <c r="BG145" s="270"/>
      <c r="BH145" s="270"/>
      <c r="BI145" s="271"/>
      <c r="BJ145" s="271"/>
      <c r="BK145" s="271"/>
    </row>
    <row r="146" spans="3:63" ht="13.5" hidden="1" customHeight="1">
      <c r="C146" s="2" t="s">
        <v>204</v>
      </c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5"/>
      <c r="T146" s="275"/>
      <c r="U146" s="275"/>
      <c r="V146" s="275"/>
      <c r="W146" s="275"/>
      <c r="X146" s="275"/>
      <c r="Y146" s="275"/>
      <c r="Z146" s="275"/>
      <c r="AA146" s="275"/>
      <c r="AB146" s="275"/>
      <c r="AC146" s="275"/>
      <c r="AD146" s="275"/>
      <c r="AE146" s="275"/>
      <c r="AF146" s="275"/>
      <c r="AG146" s="275"/>
      <c r="AH146" s="275"/>
      <c r="AI146" s="275"/>
      <c r="AJ146" s="275"/>
      <c r="AK146" s="275"/>
      <c r="AL146" s="275"/>
      <c r="AM146" s="275"/>
      <c r="AN146" s="275"/>
      <c r="AO146" s="275"/>
      <c r="AP146" s="275"/>
      <c r="AQ146" s="275"/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75"/>
      <c r="BD146" s="275"/>
      <c r="BE146" s="268"/>
      <c r="BF146" s="268"/>
      <c r="BG146" s="268"/>
      <c r="BH146" s="268"/>
      <c r="BI146" s="268"/>
      <c r="BJ146" s="268"/>
      <c r="BK146" s="268"/>
    </row>
    <row r="147" spans="3:63" ht="13.5" hidden="1" customHeight="1">
      <c r="C147" s="2" t="s">
        <v>207</v>
      </c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5"/>
      <c r="AV147" s="275"/>
      <c r="AW147" s="275"/>
      <c r="AX147" s="275"/>
      <c r="AY147" s="275"/>
      <c r="AZ147" s="275"/>
      <c r="BA147" s="275"/>
      <c r="BB147" s="275"/>
      <c r="BC147" s="275"/>
      <c r="BD147" s="275"/>
      <c r="BE147" s="268"/>
      <c r="BF147" s="268"/>
      <c r="BG147" s="268"/>
      <c r="BH147" s="268"/>
      <c r="BI147" s="268"/>
      <c r="BJ147" s="268"/>
      <c r="BK147" s="268"/>
    </row>
    <row r="148" spans="3:63" ht="13.5" hidden="1" customHeight="1">
      <c r="C148" s="2" t="s">
        <v>208</v>
      </c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75"/>
      <c r="AT148" s="275"/>
      <c r="AU148" s="275"/>
      <c r="AV148" s="275"/>
      <c r="AW148" s="275"/>
      <c r="AX148" s="275"/>
      <c r="AY148" s="275"/>
      <c r="AZ148" s="275"/>
      <c r="BA148" s="275"/>
      <c r="BB148" s="275"/>
      <c r="BC148" s="275"/>
      <c r="BD148" s="275"/>
      <c r="BE148" s="268"/>
      <c r="BF148" s="268"/>
      <c r="BG148" s="268"/>
      <c r="BH148" s="268"/>
      <c r="BI148" s="268"/>
      <c r="BJ148" s="268"/>
      <c r="BK148" s="268"/>
    </row>
    <row r="149" spans="3:63" ht="13.5" hidden="1" customHeight="1">
      <c r="C149" s="2" t="s">
        <v>209</v>
      </c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5"/>
      <c r="T149" s="275"/>
      <c r="U149" s="275"/>
      <c r="V149" s="275"/>
      <c r="W149" s="275"/>
      <c r="X149" s="275"/>
      <c r="Y149" s="275"/>
      <c r="Z149" s="275"/>
      <c r="AA149" s="275"/>
      <c r="AB149" s="275"/>
      <c r="AC149" s="275"/>
      <c r="AD149" s="275"/>
      <c r="AE149" s="275"/>
      <c r="AF149" s="275"/>
      <c r="AG149" s="275"/>
      <c r="AH149" s="268"/>
      <c r="AI149" s="268"/>
      <c r="AJ149" s="275"/>
      <c r="AK149" s="275"/>
      <c r="AL149" s="275"/>
      <c r="AM149" s="275"/>
      <c r="AN149" s="275"/>
      <c r="AO149" s="275"/>
      <c r="AP149" s="275"/>
      <c r="AQ149" s="275"/>
      <c r="AR149" s="275"/>
      <c r="AS149" s="275"/>
      <c r="AT149" s="275"/>
      <c r="AU149" s="275"/>
      <c r="AV149" s="275"/>
      <c r="AW149" s="275"/>
      <c r="AX149" s="275"/>
      <c r="AY149" s="275"/>
      <c r="AZ149" s="275"/>
      <c r="BA149" s="275"/>
      <c r="BB149" s="275"/>
      <c r="BC149" s="275"/>
      <c r="BD149" s="275"/>
      <c r="BE149" s="268"/>
      <c r="BF149" s="268"/>
      <c r="BG149" s="268"/>
      <c r="BH149" s="268"/>
      <c r="BI149" s="268"/>
      <c r="BJ149" s="268"/>
      <c r="BK149" s="268"/>
    </row>
    <row r="150" spans="3:63" ht="13.5" hidden="1" customHeight="1">
      <c r="C150" s="2" t="s">
        <v>212</v>
      </c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275"/>
      <c r="U150" s="275"/>
      <c r="V150" s="275"/>
      <c r="W150" s="275"/>
      <c r="X150" s="275"/>
      <c r="Y150" s="275"/>
      <c r="Z150" s="275"/>
      <c r="AA150" s="275"/>
      <c r="AB150" s="275"/>
      <c r="AC150" s="275"/>
      <c r="AD150" s="275"/>
      <c r="AE150" s="275"/>
      <c r="AF150" s="275"/>
      <c r="AG150" s="275"/>
      <c r="AH150" s="275"/>
      <c r="AI150" s="275"/>
      <c r="AJ150" s="275"/>
      <c r="AK150" s="275"/>
      <c r="AL150" s="275"/>
      <c r="AM150" s="275"/>
      <c r="AN150" s="275"/>
      <c r="AO150" s="275"/>
      <c r="AP150" s="275"/>
      <c r="AQ150" s="275"/>
      <c r="AR150" s="275"/>
      <c r="AS150" s="275"/>
      <c r="AT150" s="275"/>
      <c r="AU150" s="275"/>
      <c r="AV150" s="275"/>
      <c r="AW150" s="275"/>
      <c r="AX150" s="275"/>
      <c r="AY150" s="275"/>
      <c r="AZ150" s="275"/>
      <c r="BA150" s="275"/>
      <c r="BB150" s="275"/>
      <c r="BC150" s="275"/>
      <c r="BD150" s="275"/>
      <c r="BE150" s="268"/>
      <c r="BF150" s="268"/>
      <c r="BG150" s="268"/>
      <c r="BH150" s="268"/>
      <c r="BI150" s="268"/>
      <c r="BJ150" s="268"/>
      <c r="BK150" s="268"/>
    </row>
    <row r="151" spans="3:63" ht="13.5" hidden="1" customHeight="1">
      <c r="C151" s="2" t="s">
        <v>213</v>
      </c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5"/>
      <c r="T151" s="275"/>
      <c r="U151" s="275"/>
      <c r="V151" s="275"/>
      <c r="W151" s="275"/>
      <c r="X151" s="275"/>
      <c r="Y151" s="275"/>
      <c r="Z151" s="275"/>
      <c r="AA151" s="275"/>
      <c r="AB151" s="275"/>
      <c r="AC151" s="275"/>
      <c r="AD151" s="275"/>
      <c r="AE151" s="275"/>
      <c r="AF151" s="275"/>
      <c r="AG151" s="275"/>
      <c r="AH151" s="275"/>
      <c r="AI151" s="275"/>
      <c r="AJ151" s="275"/>
      <c r="AK151" s="275"/>
      <c r="AL151" s="275"/>
      <c r="AM151" s="275"/>
      <c r="AN151" s="275"/>
      <c r="AO151" s="275"/>
      <c r="AP151" s="275"/>
      <c r="AQ151" s="275"/>
      <c r="AR151" s="275"/>
      <c r="AS151" s="275"/>
      <c r="AT151" s="275"/>
      <c r="AU151" s="275"/>
      <c r="AV151" s="275"/>
      <c r="AW151" s="275"/>
      <c r="AX151" s="275"/>
      <c r="AY151" s="275"/>
      <c r="AZ151" s="275"/>
      <c r="BA151" s="275"/>
      <c r="BB151" s="275"/>
      <c r="BC151" s="275"/>
      <c r="BD151" s="275"/>
      <c r="BE151" s="268"/>
      <c r="BF151" s="268"/>
      <c r="BG151" s="268"/>
      <c r="BH151" s="268"/>
      <c r="BI151" s="268"/>
      <c r="BJ151" s="268"/>
      <c r="BK151" s="268"/>
    </row>
    <row r="152" spans="3:63" ht="13.5" hidden="1" customHeight="1">
      <c r="C152" s="2" t="s">
        <v>214</v>
      </c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5"/>
      <c r="T152" s="275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F152" s="275"/>
      <c r="AG152" s="275"/>
      <c r="AH152" s="275"/>
      <c r="AI152" s="275"/>
      <c r="AJ152" s="275"/>
      <c r="AK152" s="275"/>
      <c r="AL152" s="275"/>
      <c r="AM152" s="275"/>
      <c r="AN152" s="275"/>
      <c r="AO152" s="275"/>
      <c r="AP152" s="275"/>
      <c r="AQ152" s="275"/>
      <c r="AR152" s="275"/>
      <c r="AS152" s="275"/>
      <c r="AT152" s="275"/>
      <c r="AU152" s="275"/>
      <c r="AV152" s="275"/>
      <c r="AW152" s="275"/>
      <c r="AX152" s="275"/>
      <c r="AY152" s="275"/>
      <c r="AZ152" s="275"/>
      <c r="BA152" s="275"/>
      <c r="BB152" s="275"/>
      <c r="BC152" s="275"/>
      <c r="BD152" s="275"/>
      <c r="BE152" s="268"/>
      <c r="BF152" s="268"/>
      <c r="BG152" s="268"/>
      <c r="BH152" s="268"/>
      <c r="BI152" s="268"/>
      <c r="BJ152" s="268"/>
      <c r="BK152" s="268"/>
    </row>
    <row r="153" spans="3:63" ht="13.5" hidden="1" customHeight="1">
      <c r="C153" s="2" t="s">
        <v>215</v>
      </c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5"/>
      <c r="T153" s="275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F153" s="275"/>
      <c r="AG153" s="275"/>
      <c r="AH153" s="275"/>
      <c r="AI153" s="275"/>
      <c r="AJ153" s="275"/>
      <c r="AK153" s="275"/>
      <c r="AL153" s="275"/>
      <c r="AM153" s="275"/>
      <c r="AN153" s="275"/>
      <c r="AO153" s="275"/>
      <c r="AP153" s="275"/>
      <c r="AQ153" s="275"/>
      <c r="AR153" s="275"/>
      <c r="AS153" s="275"/>
      <c r="AT153" s="275"/>
      <c r="AU153" s="275"/>
      <c r="AV153" s="275"/>
      <c r="AW153" s="275"/>
      <c r="AX153" s="275"/>
      <c r="AY153" s="275"/>
      <c r="AZ153" s="275"/>
      <c r="BA153" s="275"/>
      <c r="BB153" s="275"/>
      <c r="BC153" s="275"/>
      <c r="BD153" s="275"/>
      <c r="BE153" s="268"/>
      <c r="BF153" s="268"/>
      <c r="BG153" s="268"/>
      <c r="BH153" s="268"/>
      <c r="BI153" s="268"/>
      <c r="BJ153" s="268"/>
      <c r="BK153" s="268"/>
    </row>
    <row r="154" spans="3:63" ht="13.5" hidden="1" customHeight="1">
      <c r="C154" s="2" t="s">
        <v>216</v>
      </c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5"/>
      <c r="T154" s="275"/>
      <c r="U154" s="275"/>
      <c r="V154" s="275"/>
      <c r="W154" s="275"/>
      <c r="X154" s="275"/>
      <c r="Y154" s="275"/>
      <c r="Z154" s="275"/>
      <c r="AA154" s="275"/>
      <c r="AB154" s="275"/>
      <c r="AC154" s="275"/>
      <c r="AD154" s="275"/>
      <c r="AE154" s="275"/>
      <c r="AF154" s="275"/>
      <c r="AG154" s="275"/>
      <c r="AH154" s="275"/>
      <c r="AI154" s="275"/>
      <c r="AJ154" s="275"/>
      <c r="AK154" s="275"/>
      <c r="AL154" s="275"/>
      <c r="AM154" s="275"/>
      <c r="AN154" s="275"/>
      <c r="AO154" s="275"/>
      <c r="AP154" s="275"/>
      <c r="AQ154" s="275"/>
      <c r="AR154" s="275"/>
      <c r="AS154" s="275"/>
      <c r="AT154" s="275"/>
      <c r="AU154" s="275"/>
      <c r="AV154" s="275"/>
      <c r="AW154" s="275"/>
      <c r="AX154" s="275"/>
      <c r="AY154" s="275"/>
      <c r="AZ154" s="275"/>
      <c r="BA154" s="275"/>
      <c r="BB154" s="275"/>
      <c r="BC154" s="275"/>
      <c r="BD154" s="275"/>
      <c r="BE154" s="268"/>
      <c r="BF154" s="268"/>
      <c r="BG154" s="268"/>
      <c r="BH154" s="268"/>
      <c r="BI154" s="268"/>
      <c r="BJ154" s="268"/>
      <c r="BK154" s="268"/>
    </row>
    <row r="155" spans="3:63" ht="13.5" hidden="1" customHeight="1">
      <c r="C155" s="2" t="s">
        <v>210</v>
      </c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5"/>
      <c r="T155" s="275"/>
      <c r="U155" s="275"/>
      <c r="V155" s="275"/>
      <c r="W155" s="275"/>
      <c r="X155" s="275"/>
      <c r="Y155" s="275"/>
      <c r="Z155" s="275"/>
      <c r="AA155" s="275"/>
      <c r="AB155" s="275"/>
      <c r="AC155" s="275"/>
      <c r="AD155" s="275"/>
      <c r="AE155" s="275"/>
      <c r="AF155" s="275"/>
      <c r="AG155" s="275"/>
      <c r="AH155" s="275"/>
      <c r="AI155" s="275"/>
      <c r="AJ155" s="275"/>
      <c r="AK155" s="275"/>
      <c r="AL155" s="275"/>
      <c r="AM155" s="275"/>
      <c r="AN155" s="275"/>
      <c r="AO155" s="275"/>
      <c r="AP155" s="275"/>
      <c r="AQ155" s="275"/>
      <c r="AR155" s="275"/>
      <c r="AS155" s="275"/>
      <c r="AT155" s="275"/>
      <c r="AU155" s="275"/>
      <c r="AV155" s="275"/>
      <c r="AW155" s="275"/>
      <c r="AX155" s="275"/>
      <c r="AY155" s="275"/>
      <c r="AZ155" s="275"/>
      <c r="BA155" s="275"/>
      <c r="BB155" s="275"/>
      <c r="BC155" s="275"/>
      <c r="BD155" s="275"/>
      <c r="BE155" s="268"/>
      <c r="BF155" s="268"/>
      <c r="BG155" s="268"/>
      <c r="BH155" s="268"/>
      <c r="BI155" s="268"/>
      <c r="BJ155" s="268"/>
      <c r="BK155" s="268"/>
    </row>
    <row r="156" spans="3:63" ht="13.5" hidden="1" customHeight="1">
      <c r="C156" s="2" t="s">
        <v>217</v>
      </c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  <c r="AJ156" s="275"/>
      <c r="AK156" s="275"/>
      <c r="AL156" s="275"/>
      <c r="AM156" s="275"/>
      <c r="AN156" s="275"/>
      <c r="AO156" s="275"/>
      <c r="AP156" s="275"/>
      <c r="AQ156" s="275"/>
      <c r="AR156" s="275"/>
      <c r="AS156" s="275"/>
      <c r="AT156" s="275"/>
      <c r="AU156" s="275"/>
      <c r="AV156" s="275"/>
      <c r="AW156" s="275"/>
      <c r="AX156" s="275"/>
      <c r="AY156" s="275"/>
      <c r="AZ156" s="275"/>
      <c r="BA156" s="275"/>
      <c r="BB156" s="275"/>
      <c r="BC156" s="275"/>
      <c r="BD156" s="275"/>
      <c r="BE156" s="268"/>
      <c r="BF156" s="268"/>
      <c r="BG156" s="268"/>
      <c r="BH156" s="268"/>
      <c r="BI156" s="268"/>
      <c r="BJ156" s="268"/>
      <c r="BK156" s="268"/>
    </row>
    <row r="157" spans="3:63" ht="13.5" hidden="1" customHeight="1">
      <c r="C157" s="5" t="s">
        <v>110</v>
      </c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5"/>
      <c r="T157" s="275"/>
      <c r="U157" s="275"/>
      <c r="V157" s="275"/>
      <c r="W157" s="275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  <c r="AJ157" s="275"/>
      <c r="AK157" s="275"/>
      <c r="AL157" s="275"/>
      <c r="AM157" s="275"/>
      <c r="AN157" s="275"/>
      <c r="AO157" s="275"/>
      <c r="AP157" s="275"/>
      <c r="AQ157" s="268"/>
      <c r="AR157" s="268"/>
      <c r="AS157" s="275"/>
      <c r="AT157" s="275"/>
      <c r="AU157" s="275"/>
      <c r="AV157" s="275"/>
      <c r="AW157" s="275"/>
      <c r="AX157" s="275"/>
      <c r="AY157" s="275"/>
      <c r="AZ157" s="275"/>
      <c r="BA157" s="275"/>
      <c r="BB157" s="275"/>
      <c r="BC157" s="275"/>
      <c r="BD157" s="275"/>
      <c r="BE157" s="268"/>
      <c r="BF157" s="268"/>
      <c r="BG157" s="268"/>
      <c r="BH157" s="268"/>
      <c r="BI157" s="268"/>
      <c r="BJ157" s="268"/>
      <c r="BK157" s="268"/>
    </row>
    <row r="158" spans="3:63" ht="13.5" hidden="1" customHeight="1"/>
    <row r="159" spans="3:63" ht="13.5" hidden="1" customHeight="1">
      <c r="C159" s="271" t="s">
        <v>159</v>
      </c>
      <c r="D159" s="270" t="s">
        <v>246</v>
      </c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 t="s">
        <v>230</v>
      </c>
      <c r="W159" s="270"/>
      <c r="X159" s="270"/>
      <c r="Y159" s="270"/>
      <c r="Z159" s="270"/>
      <c r="AA159" s="270"/>
      <c r="AB159" s="270"/>
      <c r="AC159" s="270"/>
      <c r="AD159" s="270"/>
      <c r="AE159" s="270" t="s">
        <v>231</v>
      </c>
      <c r="AF159" s="270"/>
      <c r="AG159" s="270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1" t="s">
        <v>232</v>
      </c>
      <c r="AT159" s="271"/>
      <c r="AU159" s="271"/>
      <c r="AV159" s="271" t="s">
        <v>233</v>
      </c>
      <c r="AW159" s="271"/>
      <c r="AX159" s="271"/>
      <c r="AY159" s="270" t="s">
        <v>110</v>
      </c>
      <c r="AZ159" s="270"/>
      <c r="BA159" s="270"/>
      <c r="BB159" s="270" t="s">
        <v>234</v>
      </c>
      <c r="BC159" s="270"/>
      <c r="BD159" s="270"/>
      <c r="BE159" s="270"/>
      <c r="BF159" s="271" t="s">
        <v>235</v>
      </c>
      <c r="BG159" s="271"/>
      <c r="BH159" s="271"/>
    </row>
    <row r="160" spans="3:63" ht="13.5" hidden="1" customHeight="1">
      <c r="C160" s="271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V160" s="270"/>
      <c r="W160" s="270"/>
      <c r="X160" s="270"/>
      <c r="Y160" s="270"/>
      <c r="Z160" s="270"/>
      <c r="AA160" s="270"/>
      <c r="AB160" s="270"/>
      <c r="AC160" s="270"/>
      <c r="AD160" s="270"/>
      <c r="AE160" s="270" t="s">
        <v>247</v>
      </c>
      <c r="AF160" s="270"/>
      <c r="AG160" s="270"/>
      <c r="AH160" s="270"/>
      <c r="AI160" s="270"/>
      <c r="AJ160" s="270"/>
      <c r="AK160" s="270"/>
      <c r="AL160" s="270" t="s">
        <v>248</v>
      </c>
      <c r="AM160" s="270"/>
      <c r="AN160" s="270"/>
      <c r="AO160" s="270"/>
      <c r="AP160" s="270"/>
      <c r="AQ160" s="270"/>
      <c r="AR160" s="270"/>
      <c r="AS160" s="270" t="s">
        <v>237</v>
      </c>
      <c r="AT160" s="270"/>
      <c r="AU160" s="270"/>
      <c r="AV160" s="271"/>
      <c r="AW160" s="272"/>
      <c r="AX160" s="271"/>
      <c r="AY160" s="270"/>
      <c r="AZ160" s="272"/>
      <c r="BA160" s="270"/>
      <c r="BB160" s="270"/>
      <c r="BC160" s="272"/>
      <c r="BD160" s="272"/>
      <c r="BE160" s="270"/>
      <c r="BF160" s="271"/>
      <c r="BG160" s="272"/>
      <c r="BH160" s="271"/>
    </row>
    <row r="161" spans="3:61" ht="13.5" hidden="1" customHeight="1">
      <c r="C161" s="271"/>
      <c r="D161" s="270" t="s">
        <v>110</v>
      </c>
      <c r="E161" s="270"/>
      <c r="F161" s="270"/>
      <c r="G161" s="270"/>
      <c r="H161" s="270"/>
      <c r="I161" s="270"/>
      <c r="J161" s="270" t="s">
        <v>238</v>
      </c>
      <c r="K161" s="270"/>
      <c r="L161" s="270"/>
      <c r="M161" s="270"/>
      <c r="N161" s="270"/>
      <c r="O161" s="270"/>
      <c r="P161" s="270" t="s">
        <v>239</v>
      </c>
      <c r="Q161" s="270"/>
      <c r="R161" s="270"/>
      <c r="S161" s="270"/>
      <c r="T161" s="270"/>
      <c r="U161" s="270"/>
      <c r="V161" s="270" t="s">
        <v>110</v>
      </c>
      <c r="W161" s="270"/>
      <c r="X161" s="270"/>
      <c r="Y161" s="270" t="s">
        <v>238</v>
      </c>
      <c r="Z161" s="270"/>
      <c r="AA161" s="270"/>
      <c r="AB161" s="270" t="s">
        <v>239</v>
      </c>
      <c r="AC161" s="270"/>
      <c r="AD161" s="270"/>
      <c r="AE161" s="270" t="s">
        <v>110</v>
      </c>
      <c r="AF161" s="270"/>
      <c r="AG161" s="270"/>
      <c r="AH161" s="270" t="s">
        <v>238</v>
      </c>
      <c r="AI161" s="270"/>
      <c r="AJ161" s="270" t="s">
        <v>239</v>
      </c>
      <c r="AK161" s="270"/>
      <c r="AL161" s="270" t="s">
        <v>110</v>
      </c>
      <c r="AM161" s="270"/>
      <c r="AN161" s="270"/>
      <c r="AO161" s="270" t="s">
        <v>238</v>
      </c>
      <c r="AP161" s="270"/>
      <c r="AQ161" s="270" t="s">
        <v>239</v>
      </c>
      <c r="AR161" s="270"/>
      <c r="AS161" s="270"/>
      <c r="AT161" s="270"/>
      <c r="AU161" s="270"/>
      <c r="AV161" s="271"/>
      <c r="AW161" s="271"/>
      <c r="AX161" s="271"/>
      <c r="AY161" s="270"/>
      <c r="AZ161" s="270"/>
      <c r="BA161" s="270"/>
      <c r="BB161" s="270"/>
      <c r="BC161" s="272"/>
      <c r="BD161" s="272"/>
      <c r="BE161" s="270"/>
      <c r="BF161" s="271"/>
      <c r="BG161" s="272"/>
      <c r="BH161" s="271"/>
    </row>
    <row r="162" spans="3:61" ht="13.5" hidden="1" customHeight="1">
      <c r="C162" s="271"/>
      <c r="D162" s="273" t="s">
        <v>240</v>
      </c>
      <c r="E162" s="273"/>
      <c r="F162" s="273"/>
      <c r="G162" s="274" t="s">
        <v>249</v>
      </c>
      <c r="H162" s="274"/>
      <c r="I162" s="274"/>
      <c r="J162" s="273" t="s">
        <v>240</v>
      </c>
      <c r="K162" s="273"/>
      <c r="L162" s="273"/>
      <c r="M162" s="274" t="s">
        <v>249</v>
      </c>
      <c r="N162" s="274"/>
      <c r="O162" s="274"/>
      <c r="P162" s="273" t="s">
        <v>240</v>
      </c>
      <c r="Q162" s="273"/>
      <c r="R162" s="273"/>
      <c r="S162" s="274" t="s">
        <v>249</v>
      </c>
      <c r="T162" s="274"/>
      <c r="U162" s="274"/>
      <c r="V162" s="273" t="s">
        <v>240</v>
      </c>
      <c r="W162" s="273"/>
      <c r="X162" s="273"/>
      <c r="Y162" s="273" t="s">
        <v>240</v>
      </c>
      <c r="Z162" s="273"/>
      <c r="AA162" s="273"/>
      <c r="AB162" s="273" t="s">
        <v>240</v>
      </c>
      <c r="AC162" s="273"/>
      <c r="AD162" s="273"/>
      <c r="AE162" s="273" t="s">
        <v>240</v>
      </c>
      <c r="AF162" s="273"/>
      <c r="AG162" s="273"/>
      <c r="AH162" s="273" t="s">
        <v>240</v>
      </c>
      <c r="AI162" s="273"/>
      <c r="AJ162" s="273" t="s">
        <v>240</v>
      </c>
      <c r="AK162" s="273"/>
      <c r="AL162" s="273" t="s">
        <v>240</v>
      </c>
      <c r="AM162" s="273"/>
      <c r="AN162" s="273"/>
      <c r="AO162" s="273" t="s">
        <v>240</v>
      </c>
      <c r="AP162" s="273"/>
      <c r="AQ162" s="273" t="s">
        <v>240</v>
      </c>
      <c r="AR162" s="273"/>
      <c r="AS162" s="273" t="s">
        <v>240</v>
      </c>
      <c r="AT162" s="273"/>
      <c r="AU162" s="273"/>
      <c r="AV162" s="273" t="s">
        <v>240</v>
      </c>
      <c r="AW162" s="273"/>
      <c r="AX162" s="273"/>
      <c r="AY162" s="273" t="s">
        <v>240</v>
      </c>
      <c r="AZ162" s="273"/>
      <c r="BA162" s="273"/>
      <c r="BB162" s="270"/>
      <c r="BC162" s="270"/>
      <c r="BD162" s="270"/>
      <c r="BE162" s="270"/>
      <c r="BF162" s="271"/>
      <c r="BG162" s="271"/>
      <c r="BH162" s="271"/>
    </row>
    <row r="163" spans="3:61" ht="13.5" hidden="1" customHeight="1">
      <c r="C163" s="4" t="s">
        <v>204</v>
      </c>
      <c r="D163" s="268"/>
      <c r="E163" s="268"/>
      <c r="F163" s="268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  <c r="AD163" s="268"/>
      <c r="AE163" s="268"/>
      <c r="AF163" s="268"/>
      <c r="AG163" s="268"/>
      <c r="AH163" s="268"/>
      <c r="AI163" s="268"/>
      <c r="AJ163" s="268"/>
      <c r="AK163" s="268"/>
      <c r="AL163" s="268"/>
      <c r="AM163" s="268"/>
      <c r="AN163" s="268"/>
      <c r="AO163" s="268"/>
      <c r="AP163" s="268"/>
      <c r="AQ163" s="268"/>
      <c r="AR163" s="268"/>
      <c r="AS163" s="268"/>
      <c r="AT163" s="268"/>
      <c r="AU163" s="268"/>
      <c r="AV163" s="268"/>
      <c r="AW163" s="268"/>
      <c r="AX163" s="268"/>
      <c r="AY163" s="268"/>
      <c r="AZ163" s="268"/>
      <c r="BA163" s="268"/>
      <c r="BB163" s="268"/>
      <c r="BC163" s="268"/>
      <c r="BD163" s="268"/>
      <c r="BE163" s="268"/>
      <c r="BF163" s="268"/>
      <c r="BG163" s="268"/>
      <c r="BH163" s="268"/>
    </row>
    <row r="164" spans="3:61" ht="13.5" hidden="1" customHeight="1">
      <c r="C164" s="4" t="s">
        <v>207</v>
      </c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</row>
    <row r="165" spans="3:61" ht="13.5" hidden="1" customHeight="1">
      <c r="C165" s="4" t="s">
        <v>208</v>
      </c>
      <c r="D165" s="268"/>
      <c r="E165" s="268"/>
      <c r="F165" s="268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  <c r="AD165" s="268"/>
      <c r="AE165" s="268"/>
      <c r="AF165" s="268"/>
      <c r="AG165" s="268"/>
      <c r="AH165" s="268"/>
      <c r="AI165" s="268"/>
      <c r="AJ165" s="268"/>
      <c r="AK165" s="268"/>
      <c r="AL165" s="268"/>
      <c r="AM165" s="268"/>
      <c r="AN165" s="268"/>
      <c r="AO165" s="268"/>
      <c r="AP165" s="268"/>
      <c r="AQ165" s="268"/>
      <c r="AR165" s="268"/>
      <c r="AS165" s="268"/>
      <c r="AT165" s="268"/>
      <c r="AU165" s="268"/>
      <c r="AV165" s="268"/>
      <c r="AW165" s="268"/>
      <c r="AX165" s="268"/>
      <c r="AY165" s="268"/>
      <c r="AZ165" s="268"/>
      <c r="BA165" s="268"/>
      <c r="BB165" s="268"/>
      <c r="BC165" s="268"/>
      <c r="BD165" s="268"/>
      <c r="BE165" s="268"/>
      <c r="BF165" s="268"/>
      <c r="BG165" s="268"/>
      <c r="BH165" s="268"/>
    </row>
    <row r="166" spans="3:61" ht="13.5" hidden="1" customHeight="1">
      <c r="C166" s="4" t="s">
        <v>209</v>
      </c>
      <c r="D166" s="268"/>
      <c r="E166" s="268"/>
      <c r="F166" s="268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D166" s="268"/>
      <c r="AE166" s="268"/>
      <c r="AF166" s="268"/>
      <c r="AG166" s="268"/>
      <c r="AH166" s="268"/>
      <c r="AI166" s="268"/>
      <c r="AJ166" s="268"/>
      <c r="AK166" s="268"/>
      <c r="AL166" s="268"/>
      <c r="AM166" s="268"/>
      <c r="AN166" s="268"/>
      <c r="AO166" s="268"/>
      <c r="AP166" s="268"/>
      <c r="AQ166" s="268"/>
      <c r="AR166" s="268"/>
      <c r="AS166" s="268"/>
      <c r="AT166" s="268"/>
      <c r="AU166" s="268"/>
      <c r="AV166" s="268"/>
      <c r="AW166" s="268"/>
      <c r="AX166" s="268"/>
      <c r="AY166" s="268"/>
      <c r="AZ166" s="268"/>
      <c r="BA166" s="268"/>
      <c r="BB166" s="268"/>
      <c r="BC166" s="268"/>
      <c r="BD166" s="268"/>
      <c r="BE166" s="268"/>
      <c r="BF166" s="268"/>
      <c r="BG166" s="268"/>
      <c r="BH166" s="268"/>
    </row>
    <row r="167" spans="3:61" ht="13.5" hidden="1" customHeight="1">
      <c r="C167" s="4" t="s">
        <v>212</v>
      </c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  <c r="AD167" s="268"/>
      <c r="AE167" s="268"/>
      <c r="AF167" s="268"/>
      <c r="AG167" s="268"/>
      <c r="AH167" s="268"/>
      <c r="AI167" s="268"/>
      <c r="AJ167" s="268"/>
      <c r="AK167" s="268"/>
      <c r="AL167" s="268"/>
      <c r="AM167" s="268"/>
      <c r="AN167" s="268"/>
      <c r="AO167" s="268"/>
      <c r="AP167" s="268"/>
      <c r="AQ167" s="268"/>
      <c r="AR167" s="268"/>
      <c r="AS167" s="268"/>
      <c r="AT167" s="268"/>
      <c r="AU167" s="268"/>
      <c r="AV167" s="268"/>
      <c r="AW167" s="268"/>
      <c r="AX167" s="268"/>
      <c r="AY167" s="268"/>
      <c r="AZ167" s="268"/>
      <c r="BA167" s="268"/>
      <c r="BB167" s="268"/>
      <c r="BC167" s="268"/>
      <c r="BD167" s="268"/>
      <c r="BE167" s="268"/>
      <c r="BF167" s="268"/>
      <c r="BG167" s="268"/>
      <c r="BH167" s="268"/>
    </row>
    <row r="168" spans="3:61" ht="13.5" hidden="1" customHeight="1">
      <c r="C168" s="3" t="s">
        <v>110</v>
      </c>
      <c r="D168" s="269"/>
      <c r="E168" s="269"/>
      <c r="F168" s="269"/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  <c r="AL168" s="269"/>
      <c r="AM168" s="269"/>
      <c r="AN168" s="269"/>
      <c r="AO168" s="269"/>
      <c r="AP168" s="269"/>
      <c r="AQ168" s="269"/>
      <c r="AR168" s="269"/>
      <c r="AS168" s="269"/>
      <c r="AT168" s="269"/>
      <c r="AU168" s="269"/>
      <c r="AV168" s="269"/>
      <c r="AW168" s="269"/>
      <c r="AX168" s="269"/>
      <c r="AY168" s="268"/>
      <c r="AZ168" s="268"/>
      <c r="BA168" s="268"/>
      <c r="BB168" s="268"/>
      <c r="BC168" s="268"/>
      <c r="BD168" s="268"/>
      <c r="BE168" s="268"/>
      <c r="BF168" s="268"/>
      <c r="BG168" s="268"/>
      <c r="BH168" s="268"/>
    </row>
    <row r="169" spans="3:61" ht="13.5" hidden="1" customHeight="1"/>
    <row r="170" spans="3:61" ht="13.5" hidden="1" customHeight="1">
      <c r="C170" s="271" t="s">
        <v>159</v>
      </c>
      <c r="D170" s="270" t="s">
        <v>250</v>
      </c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 t="s">
        <v>230</v>
      </c>
      <c r="W170" s="270"/>
      <c r="X170" s="270"/>
      <c r="Y170" s="270"/>
      <c r="Z170" s="270"/>
      <c r="AA170" s="270"/>
      <c r="AB170" s="270"/>
      <c r="AC170" s="270"/>
      <c r="AD170" s="270"/>
      <c r="AE170" s="270" t="s">
        <v>231</v>
      </c>
      <c r="AF170" s="270"/>
      <c r="AG170" s="270"/>
      <c r="AH170" s="270"/>
      <c r="AI170" s="270"/>
      <c r="AJ170" s="270"/>
      <c r="AK170" s="270"/>
      <c r="AL170" s="271" t="s">
        <v>232</v>
      </c>
      <c r="AM170" s="271"/>
      <c r="AN170" s="271"/>
      <c r="AO170" s="271" t="s">
        <v>233</v>
      </c>
      <c r="AP170" s="271"/>
      <c r="AQ170" s="271"/>
      <c r="AR170" s="270" t="s">
        <v>110</v>
      </c>
      <c r="AS170" s="270"/>
      <c r="AT170" s="270"/>
      <c r="AU170" s="270" t="s">
        <v>234</v>
      </c>
      <c r="AV170" s="270"/>
      <c r="AW170" s="270"/>
      <c r="AX170" s="270"/>
      <c r="AY170" s="271" t="s">
        <v>235</v>
      </c>
      <c r="AZ170" s="271"/>
      <c r="BA170" s="271"/>
      <c r="BB170" s="6"/>
      <c r="BC170" s="1"/>
      <c r="BD170" s="1"/>
      <c r="BE170" s="7"/>
      <c r="BF170" s="7"/>
      <c r="BG170" s="1"/>
      <c r="BH170" s="7"/>
      <c r="BI170" s="1"/>
    </row>
    <row r="171" spans="3:61" ht="13.5" hidden="1" customHeight="1">
      <c r="C171" s="271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 t="s">
        <v>248</v>
      </c>
      <c r="AF171" s="270"/>
      <c r="AG171" s="270"/>
      <c r="AH171" s="270"/>
      <c r="AI171" s="270"/>
      <c r="AJ171" s="270"/>
      <c r="AK171" s="270"/>
      <c r="AL171" s="270" t="s">
        <v>237</v>
      </c>
      <c r="AM171" s="270"/>
      <c r="AN171" s="270"/>
      <c r="AO171" s="271"/>
      <c r="AP171" s="272"/>
      <c r="AQ171" s="271"/>
      <c r="AR171" s="270"/>
      <c r="AS171" s="272"/>
      <c r="AT171" s="270"/>
      <c r="AU171" s="270"/>
      <c r="AV171" s="272"/>
      <c r="AW171" s="272"/>
      <c r="AX171" s="270"/>
      <c r="AY171" s="271"/>
      <c r="AZ171" s="272"/>
      <c r="BA171" s="271"/>
      <c r="BB171" s="7"/>
      <c r="BC171" s="1"/>
      <c r="BD171" s="1"/>
      <c r="BE171" s="7"/>
      <c r="BF171" s="1"/>
      <c r="BG171" s="1"/>
      <c r="BH171" s="7"/>
      <c r="BI171" s="1"/>
    </row>
    <row r="172" spans="3:61" ht="13.5" hidden="1" customHeight="1">
      <c r="C172" s="271"/>
      <c r="D172" s="270" t="s">
        <v>110</v>
      </c>
      <c r="E172" s="270"/>
      <c r="F172" s="270"/>
      <c r="G172" s="270"/>
      <c r="H172" s="270"/>
      <c r="I172" s="270"/>
      <c r="J172" s="270" t="s">
        <v>238</v>
      </c>
      <c r="K172" s="270"/>
      <c r="L172" s="270"/>
      <c r="M172" s="270"/>
      <c r="N172" s="270"/>
      <c r="O172" s="270"/>
      <c r="P172" s="270" t="s">
        <v>239</v>
      </c>
      <c r="Q172" s="270"/>
      <c r="R172" s="270"/>
      <c r="S172" s="270"/>
      <c r="T172" s="270"/>
      <c r="U172" s="270"/>
      <c r="V172" s="270" t="s">
        <v>110</v>
      </c>
      <c r="W172" s="270"/>
      <c r="X172" s="270"/>
      <c r="Y172" s="270" t="s">
        <v>238</v>
      </c>
      <c r="Z172" s="270"/>
      <c r="AA172" s="270"/>
      <c r="AB172" s="270" t="s">
        <v>239</v>
      </c>
      <c r="AC172" s="270"/>
      <c r="AD172" s="270"/>
      <c r="AE172" s="270" t="s">
        <v>110</v>
      </c>
      <c r="AF172" s="270"/>
      <c r="AG172" s="270"/>
      <c r="AH172" s="270" t="s">
        <v>238</v>
      </c>
      <c r="AI172" s="270"/>
      <c r="AJ172" s="270" t="s">
        <v>239</v>
      </c>
      <c r="AK172" s="270"/>
      <c r="AL172" s="270"/>
      <c r="AM172" s="270"/>
      <c r="AN172" s="270"/>
      <c r="AO172" s="271"/>
      <c r="AP172" s="271"/>
      <c r="AQ172" s="271"/>
      <c r="AR172" s="270"/>
      <c r="AS172" s="270"/>
      <c r="AT172" s="270"/>
      <c r="AU172" s="270"/>
      <c r="AV172" s="272"/>
      <c r="AW172" s="272"/>
      <c r="AX172" s="270"/>
      <c r="AY172" s="271"/>
      <c r="AZ172" s="272"/>
      <c r="BA172" s="271"/>
      <c r="BB172" s="7"/>
      <c r="BC172" s="1"/>
      <c r="BD172" s="1"/>
      <c r="BE172" s="7"/>
      <c r="BF172" s="1"/>
      <c r="BG172" s="1"/>
      <c r="BH172" s="7"/>
      <c r="BI172" s="1"/>
    </row>
    <row r="173" spans="3:61" ht="13.5" hidden="1" customHeight="1">
      <c r="C173" s="271"/>
      <c r="D173" s="273" t="s">
        <v>240</v>
      </c>
      <c r="E173" s="273"/>
      <c r="F173" s="273"/>
      <c r="G173" s="274" t="s">
        <v>249</v>
      </c>
      <c r="H173" s="274"/>
      <c r="I173" s="274"/>
      <c r="J173" s="273" t="s">
        <v>240</v>
      </c>
      <c r="K173" s="273"/>
      <c r="L173" s="273"/>
      <c r="M173" s="274" t="s">
        <v>249</v>
      </c>
      <c r="N173" s="274"/>
      <c r="O173" s="274"/>
      <c r="P173" s="273" t="s">
        <v>240</v>
      </c>
      <c r="Q173" s="273"/>
      <c r="R173" s="273"/>
      <c r="S173" s="274" t="s">
        <v>249</v>
      </c>
      <c r="T173" s="274"/>
      <c r="U173" s="274"/>
      <c r="V173" s="273" t="s">
        <v>240</v>
      </c>
      <c r="W173" s="273"/>
      <c r="X173" s="273"/>
      <c r="Y173" s="273" t="s">
        <v>240</v>
      </c>
      <c r="Z173" s="273"/>
      <c r="AA173" s="273"/>
      <c r="AB173" s="273" t="s">
        <v>240</v>
      </c>
      <c r="AC173" s="273"/>
      <c r="AD173" s="273"/>
      <c r="AE173" s="273" t="s">
        <v>240</v>
      </c>
      <c r="AF173" s="273"/>
      <c r="AG173" s="273"/>
      <c r="AH173" s="273" t="s">
        <v>240</v>
      </c>
      <c r="AI173" s="273"/>
      <c r="AJ173" s="273" t="s">
        <v>240</v>
      </c>
      <c r="AK173" s="273"/>
      <c r="AL173" s="273" t="s">
        <v>240</v>
      </c>
      <c r="AM173" s="273"/>
      <c r="AN173" s="273"/>
      <c r="AO173" s="273" t="s">
        <v>240</v>
      </c>
      <c r="AP173" s="273"/>
      <c r="AQ173" s="273"/>
      <c r="AR173" s="273" t="s">
        <v>240</v>
      </c>
      <c r="AS173" s="273"/>
      <c r="AT173" s="273"/>
      <c r="AU173" s="270"/>
      <c r="AV173" s="270"/>
      <c r="AW173" s="270"/>
      <c r="AX173" s="270"/>
      <c r="AY173" s="271"/>
      <c r="AZ173" s="271"/>
      <c r="BA173" s="271"/>
      <c r="BB173" s="7"/>
      <c r="BC173" s="1"/>
      <c r="BD173" s="1"/>
      <c r="BE173" s="7"/>
      <c r="BF173" s="1"/>
      <c r="BG173" s="1"/>
      <c r="BH173" s="7"/>
      <c r="BI173" s="1"/>
    </row>
    <row r="174" spans="3:61" ht="13.5" hidden="1" customHeight="1">
      <c r="C174" s="4" t="s">
        <v>204</v>
      </c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7"/>
      <c r="BC174" s="1"/>
      <c r="BD174" s="1"/>
      <c r="BE174" s="7"/>
      <c r="BF174" s="7"/>
      <c r="BG174" s="1"/>
      <c r="BH174" s="7"/>
      <c r="BI174" s="1"/>
    </row>
    <row r="175" spans="3:61" ht="13.5" hidden="1" customHeight="1">
      <c r="C175" s="4" t="s">
        <v>207</v>
      </c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8"/>
      <c r="AE175" s="268"/>
      <c r="AF175" s="268"/>
      <c r="AG175" s="268"/>
      <c r="AH175" s="268"/>
      <c r="AI175" s="268"/>
      <c r="AJ175" s="268"/>
      <c r="AK175" s="268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8"/>
      <c r="AW175" s="268"/>
      <c r="AX175" s="268"/>
      <c r="AY175" s="268"/>
      <c r="AZ175" s="268"/>
      <c r="BA175" s="268"/>
      <c r="BB175" s="7"/>
      <c r="BC175" s="1"/>
      <c r="BD175" s="1"/>
      <c r="BE175" s="7"/>
      <c r="BF175" s="7"/>
      <c r="BG175" s="1"/>
      <c r="BH175" s="7"/>
      <c r="BI175" s="1"/>
    </row>
    <row r="176" spans="3:61" ht="13.5" hidden="1" customHeight="1">
      <c r="C176" s="4" t="s">
        <v>208</v>
      </c>
      <c r="D176" s="268"/>
      <c r="E176" s="268"/>
      <c r="F176" s="268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8"/>
      <c r="AE176" s="268"/>
      <c r="AF176" s="268"/>
      <c r="AG176" s="268"/>
      <c r="AH176" s="268"/>
      <c r="AI176" s="268"/>
      <c r="AJ176" s="268"/>
      <c r="AK176" s="268"/>
      <c r="AL176" s="268"/>
      <c r="AM176" s="268"/>
      <c r="AN176" s="268"/>
      <c r="AO176" s="268"/>
      <c r="AP176" s="268"/>
      <c r="AQ176" s="268"/>
      <c r="AR176" s="268"/>
      <c r="AS176" s="268"/>
      <c r="AT176" s="268"/>
      <c r="AU176" s="268"/>
      <c r="AV176" s="268"/>
      <c r="AW176" s="268"/>
      <c r="AX176" s="268"/>
      <c r="AY176" s="268"/>
      <c r="AZ176" s="268"/>
      <c r="BA176" s="268"/>
      <c r="BB176" s="7"/>
      <c r="BC176" s="1"/>
      <c r="BD176" s="1"/>
      <c r="BE176" s="7"/>
      <c r="BF176" s="7"/>
      <c r="BG176" s="1"/>
      <c r="BH176" s="7"/>
      <c r="BI176" s="1"/>
    </row>
    <row r="177" spans="3:61" ht="13.5" hidden="1" customHeight="1">
      <c r="C177" s="4" t="s">
        <v>209</v>
      </c>
      <c r="D177" s="268"/>
      <c r="E177" s="268"/>
      <c r="F177" s="268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8"/>
      <c r="AE177" s="268"/>
      <c r="AF177" s="268"/>
      <c r="AG177" s="268"/>
      <c r="AH177" s="268"/>
      <c r="AI177" s="268"/>
      <c r="AJ177" s="268"/>
      <c r="AK177" s="268"/>
      <c r="AL177" s="268"/>
      <c r="AM177" s="268"/>
      <c r="AN177" s="268"/>
      <c r="AO177" s="268"/>
      <c r="AP177" s="268"/>
      <c r="AQ177" s="268"/>
      <c r="AR177" s="268"/>
      <c r="AS177" s="268"/>
      <c r="AT177" s="268"/>
      <c r="AU177" s="268"/>
      <c r="AV177" s="268"/>
      <c r="AW177" s="268"/>
      <c r="AX177" s="268"/>
      <c r="AY177" s="268"/>
      <c r="AZ177" s="268"/>
      <c r="BA177" s="268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212</v>
      </c>
      <c r="D178" s="268"/>
      <c r="E178" s="268"/>
      <c r="F178" s="268"/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  <c r="AD178" s="268"/>
      <c r="AE178" s="268"/>
      <c r="AF178" s="268"/>
      <c r="AG178" s="268"/>
      <c r="AH178" s="268"/>
      <c r="AI178" s="268"/>
      <c r="AJ178" s="268"/>
      <c r="AK178" s="268"/>
      <c r="AL178" s="268"/>
      <c r="AM178" s="268"/>
      <c r="AN178" s="268"/>
      <c r="AO178" s="268"/>
      <c r="AP178" s="268"/>
      <c r="AQ178" s="268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3" t="s">
        <v>110</v>
      </c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  <c r="AC179" s="269"/>
      <c r="AD179" s="269"/>
      <c r="AE179" s="269"/>
      <c r="AF179" s="269"/>
      <c r="AG179" s="269"/>
      <c r="AH179" s="269"/>
      <c r="AI179" s="269"/>
      <c r="AJ179" s="269"/>
      <c r="AK179" s="269"/>
      <c r="AL179" s="269"/>
      <c r="AM179" s="269"/>
      <c r="AN179" s="269"/>
      <c r="AO179" s="269"/>
      <c r="AP179" s="269"/>
      <c r="AQ179" s="269"/>
      <c r="AR179" s="268"/>
      <c r="AS179" s="268"/>
      <c r="AT179" s="268"/>
      <c r="AU179" s="268"/>
      <c r="AV179" s="268"/>
      <c r="AW179" s="268"/>
      <c r="AX179" s="268"/>
      <c r="AY179" s="268"/>
      <c r="AZ179" s="268"/>
      <c r="BA179" s="268"/>
      <c r="BB179" s="7"/>
      <c r="BC179" s="1"/>
      <c r="BD179" s="1"/>
      <c r="BE179" s="7"/>
      <c r="BF179" s="7"/>
      <c r="BG179" s="1"/>
      <c r="BH179" s="7"/>
      <c r="BI179" s="1"/>
    </row>
  </sheetData>
  <mergeCells count="2098">
    <mergeCell ref="AT8:AT9"/>
    <mergeCell ref="C2:S2"/>
    <mergeCell ref="C3:C5"/>
    <mergeCell ref="D3:G3"/>
    <mergeCell ref="H3:H4"/>
    <mergeCell ref="I3:K3"/>
    <mergeCell ref="Z3:AB3"/>
    <mergeCell ref="AC3:AC4"/>
    <mergeCell ref="Q3:T3"/>
    <mergeCell ref="U3:U4"/>
    <mergeCell ref="L3:L4"/>
    <mergeCell ref="M3:O3"/>
    <mergeCell ref="V3:X3"/>
    <mergeCell ref="Y3:Y4"/>
    <mergeCell ref="AD3:AG3"/>
    <mergeCell ref="AH3:AH4"/>
    <mergeCell ref="AY3:AY4"/>
    <mergeCell ref="AZ3:BC3"/>
    <mergeCell ref="AL3:AL4"/>
    <mergeCell ref="AM3:AP3"/>
    <mergeCell ref="AQ3:AT3"/>
    <mergeCell ref="AU3:AU4"/>
    <mergeCell ref="AI3:AK3"/>
    <mergeCell ref="AV3:AX3"/>
    <mergeCell ref="M6:M7"/>
    <mergeCell ref="N6:N7"/>
    <mergeCell ref="C6:C7"/>
    <mergeCell ref="D6:D7"/>
    <mergeCell ref="E6:E7"/>
    <mergeCell ref="F6:F7"/>
    <mergeCell ref="G6:G7"/>
    <mergeCell ref="H6:H7"/>
    <mergeCell ref="I6:I7"/>
    <mergeCell ref="AT6:AT7"/>
    <mergeCell ref="AC6:AC7"/>
    <mergeCell ref="AD6:AD7"/>
    <mergeCell ref="O6:O7"/>
    <mergeCell ref="AF6:AF7"/>
    <mergeCell ref="AG6:AG7"/>
    <mergeCell ref="R6:R7"/>
    <mergeCell ref="S6:S7"/>
    <mergeCell ref="X6:X7"/>
    <mergeCell ref="Y6:Y7"/>
    <mergeCell ref="AL6:AL7"/>
    <mergeCell ref="AM6:AM7"/>
    <mergeCell ref="J6:J7"/>
    <mergeCell ref="K6:K7"/>
    <mergeCell ref="Z6:Z7"/>
    <mergeCell ref="P6:P7"/>
    <mergeCell ref="Q6:Q7"/>
    <mergeCell ref="U6:U7"/>
    <mergeCell ref="V6:V7"/>
    <mergeCell ref="L6:L7"/>
    <mergeCell ref="BC6:BC7"/>
    <mergeCell ref="AV6:AV7"/>
    <mergeCell ref="AW6:AW7"/>
    <mergeCell ref="AX6:AX7"/>
    <mergeCell ref="AY6:AY7"/>
    <mergeCell ref="AZ6:AZ7"/>
    <mergeCell ref="BA6:BA7"/>
    <mergeCell ref="BB6:BB7"/>
    <mergeCell ref="AU6:AU7"/>
    <mergeCell ref="AK8:AK9"/>
    <mergeCell ref="J8:J9"/>
    <mergeCell ref="K8:K9"/>
    <mergeCell ref="Q8:Q9"/>
    <mergeCell ref="R8:R9"/>
    <mergeCell ref="S8:S9"/>
    <mergeCell ref="T8:T9"/>
    <mergeCell ref="L8:L9"/>
    <mergeCell ref="AG8:AG9"/>
    <mergeCell ref="AB8:AB9"/>
    <mergeCell ref="AN6:AN7"/>
    <mergeCell ref="AO6:AO7"/>
    <mergeCell ref="U8:U9"/>
    <mergeCell ref="X8:X9"/>
    <mergeCell ref="AM8:AM9"/>
    <mergeCell ref="AL8:AL9"/>
    <mergeCell ref="Z8:Z9"/>
    <mergeCell ref="AA8:AA9"/>
    <mergeCell ref="W8:W9"/>
    <mergeCell ref="AE8:AE9"/>
    <mergeCell ref="AR6:AR7"/>
    <mergeCell ref="AH6:AH7"/>
    <mergeCell ref="AI6:AI7"/>
    <mergeCell ref="AA6:AA7"/>
    <mergeCell ref="AB6:AB7"/>
    <mergeCell ref="AE6:AE7"/>
    <mergeCell ref="AP6:AP7"/>
    <mergeCell ref="AQ6:AQ7"/>
    <mergeCell ref="AJ6:AJ7"/>
    <mergeCell ref="AK6:AK7"/>
    <mergeCell ref="C8:C9"/>
    <mergeCell ref="D8:D9"/>
    <mergeCell ref="E8:E9"/>
    <mergeCell ref="F8:F9"/>
    <mergeCell ref="G8:G9"/>
    <mergeCell ref="H8:H9"/>
    <mergeCell ref="I8:I9"/>
    <mergeCell ref="AF8:AF9"/>
    <mergeCell ref="M8:M9"/>
    <mergeCell ref="N8:N9"/>
    <mergeCell ref="O8:O9"/>
    <mergeCell ref="P8:P9"/>
    <mergeCell ref="V8:V9"/>
    <mergeCell ref="Y8:Y9"/>
    <mergeCell ref="AC8:AC9"/>
    <mergeCell ref="AD8:AD9"/>
    <mergeCell ref="BC8:BC9"/>
    <mergeCell ref="AV8:AV9"/>
    <mergeCell ref="AW8:AW9"/>
    <mergeCell ref="AX8:AX9"/>
    <mergeCell ref="AY8:AY9"/>
    <mergeCell ref="AZ8:AZ9"/>
    <mergeCell ref="BA8:BA9"/>
    <mergeCell ref="BB8:BB9"/>
    <mergeCell ref="N10:N11"/>
    <mergeCell ref="K10:K11"/>
    <mergeCell ref="AS8:AS9"/>
    <mergeCell ref="AN8:AN9"/>
    <mergeCell ref="AO8:AO9"/>
    <mergeCell ref="AH8:AH9"/>
    <mergeCell ref="AI8:AI9"/>
    <mergeCell ref="AP8:AP9"/>
    <mergeCell ref="AJ8:AJ9"/>
    <mergeCell ref="L10:L11"/>
    <mergeCell ref="M10:M11"/>
    <mergeCell ref="G10:G11"/>
    <mergeCell ref="H10:H11"/>
    <mergeCell ref="I10:I11"/>
    <mergeCell ref="J10:J11"/>
    <mergeCell ref="C10:C11"/>
    <mergeCell ref="D10:D11"/>
    <mergeCell ref="E10:E11"/>
    <mergeCell ref="F10:F11"/>
    <mergeCell ref="O10:O11"/>
    <mergeCell ref="P10:P11"/>
    <mergeCell ref="Q10:Q11"/>
    <mergeCell ref="R10:R11"/>
    <mergeCell ref="AK10:AK11"/>
    <mergeCell ref="AL10:AL11"/>
    <mergeCell ref="AA10:AA11"/>
    <mergeCell ref="AB10:AB11"/>
    <mergeCell ref="AC10:AC11"/>
    <mergeCell ref="AD10:AD11"/>
    <mergeCell ref="AI10:AI11"/>
    <mergeCell ref="AJ10:AJ11"/>
    <mergeCell ref="AG10:AG11"/>
    <mergeCell ref="AH10:AH11"/>
    <mergeCell ref="S10:S11"/>
    <mergeCell ref="T10:T11"/>
    <mergeCell ref="U10:U11"/>
    <mergeCell ref="V10:V11"/>
    <mergeCell ref="AE10:AE11"/>
    <mergeCell ref="AF10:AF11"/>
    <mergeCell ref="W10:W11"/>
    <mergeCell ref="X10:X11"/>
    <mergeCell ref="Y10:Y11"/>
    <mergeCell ref="Z10:Z11"/>
    <mergeCell ref="AW10:AW11"/>
    <mergeCell ref="AX10:AX11"/>
    <mergeCell ref="AM10:AM11"/>
    <mergeCell ref="AN10:AN11"/>
    <mergeCell ref="AO10:AO11"/>
    <mergeCell ref="AP10:AP11"/>
    <mergeCell ref="AQ10:AQ11"/>
    <mergeCell ref="AS10:AS11"/>
    <mergeCell ref="BC10:BC11"/>
    <mergeCell ref="D12:BC12"/>
    <mergeCell ref="AR10:AR11"/>
    <mergeCell ref="AT10:AT11"/>
    <mergeCell ref="AU10:AU11"/>
    <mergeCell ref="AV10:AV11"/>
    <mergeCell ref="AY10:AY11"/>
    <mergeCell ref="AZ10:AZ11"/>
    <mergeCell ref="BA10:BA11"/>
    <mergeCell ref="BB10:BB11"/>
    <mergeCell ref="M13:M14"/>
    <mergeCell ref="N13:N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Y13:Y14"/>
    <mergeCell ref="Z13:Z14"/>
    <mergeCell ref="O13:O14"/>
    <mergeCell ref="P13:P14"/>
    <mergeCell ref="Q13:Q14"/>
    <mergeCell ref="R13:R14"/>
    <mergeCell ref="S13:S14"/>
    <mergeCell ref="T13:T14"/>
    <mergeCell ref="AG13:AG14"/>
    <mergeCell ref="AH13:AH14"/>
    <mergeCell ref="U13:U14"/>
    <mergeCell ref="V13:V14"/>
    <mergeCell ref="W13:W14"/>
    <mergeCell ref="X13:X14"/>
    <mergeCell ref="AA13:AA14"/>
    <mergeCell ref="AB13:AB14"/>
    <mergeCell ref="AW13:AW14"/>
    <mergeCell ref="AX13:AX14"/>
    <mergeCell ref="AM13:AM14"/>
    <mergeCell ref="AN13:AN14"/>
    <mergeCell ref="AO13:AO14"/>
    <mergeCell ref="AP13:AP14"/>
    <mergeCell ref="AU13:AU14"/>
    <mergeCell ref="AV13:AV14"/>
    <mergeCell ref="AC13:AC14"/>
    <mergeCell ref="AD13:AD14"/>
    <mergeCell ref="AE13:AE14"/>
    <mergeCell ref="AF13:AF14"/>
    <mergeCell ref="AI13:AI14"/>
    <mergeCell ref="AJ13:AJ14"/>
    <mergeCell ref="AK13:AK14"/>
    <mergeCell ref="AL13:AL14"/>
    <mergeCell ref="AY13:AY14"/>
    <mergeCell ref="AZ13:AZ14"/>
    <mergeCell ref="AQ13:AQ14"/>
    <mergeCell ref="AR13:AR14"/>
    <mergeCell ref="AS13:AS14"/>
    <mergeCell ref="AT13:AT14"/>
    <mergeCell ref="BA13:BA14"/>
    <mergeCell ref="BB13:BB14"/>
    <mergeCell ref="BC13:BC14"/>
    <mergeCell ref="C16:C17"/>
    <mergeCell ref="D16:D17"/>
    <mergeCell ref="E16:E17"/>
    <mergeCell ref="F16:F17"/>
    <mergeCell ref="G16:G17"/>
    <mergeCell ref="R16:R17"/>
    <mergeCell ref="S16:S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X16:X17"/>
    <mergeCell ref="Y16:Y17"/>
    <mergeCell ref="Z16:Z17"/>
    <mergeCell ref="AA16:AA17"/>
    <mergeCell ref="T16:T17"/>
    <mergeCell ref="U16:U17"/>
    <mergeCell ref="V16:V17"/>
    <mergeCell ref="W16:W17"/>
    <mergeCell ref="BB16:BB17"/>
    <mergeCell ref="BC16:BC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AJ16:AJ17"/>
    <mergeCell ref="AK16:AK17"/>
    <mergeCell ref="AL16:AL17"/>
    <mergeCell ref="AM16:AM17"/>
    <mergeCell ref="AP16:AP17"/>
    <mergeCell ref="AQ16:AQ17"/>
    <mergeCell ref="AB16:AB17"/>
    <mergeCell ref="AC16:AC17"/>
    <mergeCell ref="AN16:AN17"/>
    <mergeCell ref="AO16:AO17"/>
    <mergeCell ref="AF16:AF17"/>
    <mergeCell ref="AG16:AG17"/>
    <mergeCell ref="AH16:AH17"/>
    <mergeCell ref="AI16:AI17"/>
    <mergeCell ref="AD16:AD17"/>
    <mergeCell ref="AE16:AE17"/>
    <mergeCell ref="M19:M20"/>
    <mergeCell ref="N19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Y19:Y20"/>
    <mergeCell ref="Z19:Z20"/>
    <mergeCell ref="O19:O20"/>
    <mergeCell ref="P19:P20"/>
    <mergeCell ref="Q19:Q20"/>
    <mergeCell ref="R19:R20"/>
    <mergeCell ref="S19:S20"/>
    <mergeCell ref="T19:T20"/>
    <mergeCell ref="AG19:AG20"/>
    <mergeCell ref="AH19:AH20"/>
    <mergeCell ref="U19:U20"/>
    <mergeCell ref="V19:V20"/>
    <mergeCell ref="W19:W20"/>
    <mergeCell ref="X19:X20"/>
    <mergeCell ref="AA19:AA20"/>
    <mergeCell ref="AB19:AB20"/>
    <mergeCell ref="AC19:AC20"/>
    <mergeCell ref="AD19:AD20"/>
    <mergeCell ref="AE19:AE20"/>
    <mergeCell ref="AF19:AF20"/>
    <mergeCell ref="AW19:AW20"/>
    <mergeCell ref="AX19:AX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I19:AI20"/>
    <mergeCell ref="AJ19:AJ20"/>
    <mergeCell ref="AK19:AK20"/>
    <mergeCell ref="AL19:AL20"/>
    <mergeCell ref="AY19:AY20"/>
    <mergeCell ref="AZ19:AZ20"/>
    <mergeCell ref="BA19:BA20"/>
    <mergeCell ref="BB19:BB20"/>
    <mergeCell ref="BC19:BC20"/>
    <mergeCell ref="C22:C23"/>
    <mergeCell ref="D22:D23"/>
    <mergeCell ref="E22:E23"/>
    <mergeCell ref="F22:F23"/>
    <mergeCell ref="G22:G23"/>
    <mergeCell ref="R22:R23"/>
    <mergeCell ref="S22:S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X22:X23"/>
    <mergeCell ref="Y22:Y23"/>
    <mergeCell ref="Z22:Z23"/>
    <mergeCell ref="AA22:AA23"/>
    <mergeCell ref="T22:T23"/>
    <mergeCell ref="U22:U23"/>
    <mergeCell ref="V22:V23"/>
    <mergeCell ref="W22:W23"/>
    <mergeCell ref="BB22:BB23"/>
    <mergeCell ref="BC22:BC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J22:AJ23"/>
    <mergeCell ref="AK22:AK23"/>
    <mergeCell ref="AL22:AL23"/>
    <mergeCell ref="AM22:AM23"/>
    <mergeCell ref="AP22:AP23"/>
    <mergeCell ref="AQ22:AQ23"/>
    <mergeCell ref="AB22:AB23"/>
    <mergeCell ref="AC22:AC23"/>
    <mergeCell ref="AN22:AN23"/>
    <mergeCell ref="AO22:AO23"/>
    <mergeCell ref="AF22:AF23"/>
    <mergeCell ref="AG22:AG23"/>
    <mergeCell ref="AH22:AH23"/>
    <mergeCell ref="AI22:AI23"/>
    <mergeCell ref="AD22:AD23"/>
    <mergeCell ref="AE22:AE23"/>
    <mergeCell ref="M25:M26"/>
    <mergeCell ref="N25:N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Y25:Y26"/>
    <mergeCell ref="Z25:Z26"/>
    <mergeCell ref="O25:O26"/>
    <mergeCell ref="P25:P26"/>
    <mergeCell ref="Q25:Q26"/>
    <mergeCell ref="R25:R26"/>
    <mergeCell ref="S25:S26"/>
    <mergeCell ref="T25:T26"/>
    <mergeCell ref="AG25:AG26"/>
    <mergeCell ref="AH25:AH26"/>
    <mergeCell ref="U25:U26"/>
    <mergeCell ref="V25:V26"/>
    <mergeCell ref="W25:W26"/>
    <mergeCell ref="X25:X26"/>
    <mergeCell ref="AA25:AA26"/>
    <mergeCell ref="AB25:AB26"/>
    <mergeCell ref="AC25:AC26"/>
    <mergeCell ref="AD25:AD26"/>
    <mergeCell ref="AE25:AE26"/>
    <mergeCell ref="AF25:AF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I25:AI26"/>
    <mergeCell ref="AJ25:AJ26"/>
    <mergeCell ref="AK25:AK26"/>
    <mergeCell ref="AL25:AL26"/>
    <mergeCell ref="AY25:AY26"/>
    <mergeCell ref="AZ25:AZ26"/>
    <mergeCell ref="BA25:BA26"/>
    <mergeCell ref="BB25:BB26"/>
    <mergeCell ref="BC25:BC26"/>
    <mergeCell ref="C28:C29"/>
    <mergeCell ref="D28:D29"/>
    <mergeCell ref="E28:E29"/>
    <mergeCell ref="F28:F29"/>
    <mergeCell ref="G28:G29"/>
    <mergeCell ref="R28:R29"/>
    <mergeCell ref="S28:S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X28:X29"/>
    <mergeCell ref="Y28:Y29"/>
    <mergeCell ref="Z28:Z29"/>
    <mergeCell ref="AA28:AA29"/>
    <mergeCell ref="T28:T29"/>
    <mergeCell ref="U28:U29"/>
    <mergeCell ref="V28:V29"/>
    <mergeCell ref="W28:W29"/>
    <mergeCell ref="BB28:BB29"/>
    <mergeCell ref="BC28:BC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J28:AJ29"/>
    <mergeCell ref="AK28:AK29"/>
    <mergeCell ref="AL28:AL29"/>
    <mergeCell ref="AM28:AM29"/>
    <mergeCell ref="AP28:AP29"/>
    <mergeCell ref="AQ28:AQ29"/>
    <mergeCell ref="AB28:AB29"/>
    <mergeCell ref="AC28:AC29"/>
    <mergeCell ref="AN28:AN29"/>
    <mergeCell ref="AO28:AO29"/>
    <mergeCell ref="AF28:AF29"/>
    <mergeCell ref="AG28:AG29"/>
    <mergeCell ref="AH28:AH29"/>
    <mergeCell ref="AI28:AI29"/>
    <mergeCell ref="AD28:AD29"/>
    <mergeCell ref="AE28:AE29"/>
    <mergeCell ref="M31:M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Y31:Y32"/>
    <mergeCell ref="Z31:Z32"/>
    <mergeCell ref="O31:O32"/>
    <mergeCell ref="P31:P32"/>
    <mergeCell ref="Q31:Q32"/>
    <mergeCell ref="R31:R32"/>
    <mergeCell ref="S31:S32"/>
    <mergeCell ref="T31:T32"/>
    <mergeCell ref="AG31:AG32"/>
    <mergeCell ref="AH31:AH32"/>
    <mergeCell ref="U31:U32"/>
    <mergeCell ref="V31:V32"/>
    <mergeCell ref="W31:W32"/>
    <mergeCell ref="X31:X32"/>
    <mergeCell ref="AA31:AA32"/>
    <mergeCell ref="AB31:AB32"/>
    <mergeCell ref="AC31:AC32"/>
    <mergeCell ref="AD31:AD32"/>
    <mergeCell ref="AE31:AE32"/>
    <mergeCell ref="AF31:AF32"/>
    <mergeCell ref="AW31:AW32"/>
    <mergeCell ref="AX31:AX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I31:AI32"/>
    <mergeCell ref="AJ31:AJ32"/>
    <mergeCell ref="AK31:AK32"/>
    <mergeCell ref="AL31:AL32"/>
    <mergeCell ref="AY31:AY32"/>
    <mergeCell ref="AZ31:AZ32"/>
    <mergeCell ref="BA31:BA32"/>
    <mergeCell ref="BB31:BB32"/>
    <mergeCell ref="BC31:BC32"/>
    <mergeCell ref="C34:C39"/>
    <mergeCell ref="D34:D39"/>
    <mergeCell ref="E34:E39"/>
    <mergeCell ref="F34:F39"/>
    <mergeCell ref="G34:G39"/>
    <mergeCell ref="R34:R39"/>
    <mergeCell ref="S34:S39"/>
    <mergeCell ref="H34:H39"/>
    <mergeCell ref="I34:I39"/>
    <mergeCell ref="J34:J39"/>
    <mergeCell ref="K34:K39"/>
    <mergeCell ref="L34:L39"/>
    <mergeCell ref="M34:M39"/>
    <mergeCell ref="N34:N39"/>
    <mergeCell ref="O34:O39"/>
    <mergeCell ref="P34:P39"/>
    <mergeCell ref="Q34:Q39"/>
    <mergeCell ref="AD34:AD39"/>
    <mergeCell ref="AE34:AE39"/>
    <mergeCell ref="T34:T39"/>
    <mergeCell ref="U34:U39"/>
    <mergeCell ref="V34:V39"/>
    <mergeCell ref="W34:W39"/>
    <mergeCell ref="X34:X39"/>
    <mergeCell ref="Y34:Y39"/>
    <mergeCell ref="AL34:AL39"/>
    <mergeCell ref="AM34:AM39"/>
    <mergeCell ref="Z34:Z39"/>
    <mergeCell ref="AA34:AA39"/>
    <mergeCell ref="AB34:AB39"/>
    <mergeCell ref="AC34:AC39"/>
    <mergeCell ref="AF34:AF39"/>
    <mergeCell ref="AG34:AG39"/>
    <mergeCell ref="AH34:AH39"/>
    <mergeCell ref="AI34:AI39"/>
    <mergeCell ref="AR34:AR39"/>
    <mergeCell ref="AS34:AS39"/>
    <mergeCell ref="AV34:AV39"/>
    <mergeCell ref="AW34:AW39"/>
    <mergeCell ref="AT34:AT39"/>
    <mergeCell ref="AU34:AU39"/>
    <mergeCell ref="D40:BC40"/>
    <mergeCell ref="G41:G46"/>
    <mergeCell ref="H41:H46"/>
    <mergeCell ref="I41:I46"/>
    <mergeCell ref="J41:J46"/>
    <mergeCell ref="K41:K46"/>
    <mergeCell ref="AB41:AB46"/>
    <mergeCell ref="AC41:AC46"/>
    <mergeCell ref="AD41:AD46"/>
    <mergeCell ref="AE41:AE46"/>
    <mergeCell ref="AJ34:AJ39"/>
    <mergeCell ref="AK34:AK39"/>
    <mergeCell ref="BB34:BB39"/>
    <mergeCell ref="BC34:BC39"/>
    <mergeCell ref="AZ34:AZ39"/>
    <mergeCell ref="BA34:BA39"/>
    <mergeCell ref="AN34:AN39"/>
    <mergeCell ref="AO34:AO39"/>
    <mergeCell ref="AP34:AP39"/>
    <mergeCell ref="AQ34:AQ39"/>
    <mergeCell ref="AX34:AX39"/>
    <mergeCell ref="AY34:AY39"/>
    <mergeCell ref="C41:C46"/>
    <mergeCell ref="D41:D46"/>
    <mergeCell ref="E41:E46"/>
    <mergeCell ref="F41:F46"/>
    <mergeCell ref="L41:L46"/>
    <mergeCell ref="M41:M46"/>
    <mergeCell ref="N41:N46"/>
    <mergeCell ref="O41:O46"/>
    <mergeCell ref="P41:P46"/>
    <mergeCell ref="Q41:Q46"/>
    <mergeCell ref="R41:R46"/>
    <mergeCell ref="S41:S46"/>
    <mergeCell ref="AN41:AN46"/>
    <mergeCell ref="AO41:AO46"/>
    <mergeCell ref="AF41:AF46"/>
    <mergeCell ref="AG41:AG46"/>
    <mergeCell ref="AH41:AH46"/>
    <mergeCell ref="AI41:AI46"/>
    <mergeCell ref="V41:V46"/>
    <mergeCell ref="W41:W46"/>
    <mergeCell ref="AL48:AL53"/>
    <mergeCell ref="AM48:AM53"/>
    <mergeCell ref="AL41:AL46"/>
    <mergeCell ref="AM41:AM46"/>
    <mergeCell ref="X41:X46"/>
    <mergeCell ref="Y41:Y46"/>
    <mergeCell ref="Z41:Z46"/>
    <mergeCell ref="AA41:AA46"/>
    <mergeCell ref="AP41:AP46"/>
    <mergeCell ref="AQ41:AQ46"/>
    <mergeCell ref="L48:L53"/>
    <mergeCell ref="M48:M53"/>
    <mergeCell ref="AJ41:AJ46"/>
    <mergeCell ref="AK41:AK46"/>
    <mergeCell ref="T48:T53"/>
    <mergeCell ref="U48:U53"/>
    <mergeCell ref="T41:T46"/>
    <mergeCell ref="U41:U46"/>
    <mergeCell ref="AR41:AR46"/>
    <mergeCell ref="AS41:AS46"/>
    <mergeCell ref="AX41:AX46"/>
    <mergeCell ref="AY41:AY46"/>
    <mergeCell ref="AT41:AT46"/>
    <mergeCell ref="AU41:AU46"/>
    <mergeCell ref="AV41:AV46"/>
    <mergeCell ref="AW41:AW46"/>
    <mergeCell ref="J48:J53"/>
    <mergeCell ref="K48:K53"/>
    <mergeCell ref="AZ41:AZ46"/>
    <mergeCell ref="BA41:BA46"/>
    <mergeCell ref="N48:N53"/>
    <mergeCell ref="O48:O53"/>
    <mergeCell ref="V48:V53"/>
    <mergeCell ref="W48:W53"/>
    <mergeCell ref="R48:R53"/>
    <mergeCell ref="S48:S53"/>
    <mergeCell ref="C48:C53"/>
    <mergeCell ref="D48:D53"/>
    <mergeCell ref="E48:E53"/>
    <mergeCell ref="F48:F53"/>
    <mergeCell ref="BB41:BB46"/>
    <mergeCell ref="BC41:BC46"/>
    <mergeCell ref="D47:BC47"/>
    <mergeCell ref="G48:G53"/>
    <mergeCell ref="H48:H53"/>
    <mergeCell ref="I48:I53"/>
    <mergeCell ref="P48:P53"/>
    <mergeCell ref="Q48:Q53"/>
    <mergeCell ref="AB48:AB53"/>
    <mergeCell ref="AC48:AC53"/>
    <mergeCell ref="AD48:AD53"/>
    <mergeCell ref="AE48:AE53"/>
    <mergeCell ref="AJ48:AJ53"/>
    <mergeCell ref="AK48:AK53"/>
    <mergeCell ref="X48:X53"/>
    <mergeCell ref="Y48:Y53"/>
    <mergeCell ref="Z48:Z53"/>
    <mergeCell ref="AA48:AA53"/>
    <mergeCell ref="AF48:AF53"/>
    <mergeCell ref="AG48:AG53"/>
    <mergeCell ref="AH48:AH53"/>
    <mergeCell ref="AI48:AI53"/>
    <mergeCell ref="AX48:AX53"/>
    <mergeCell ref="AY48:AY53"/>
    <mergeCell ref="AN48:AN53"/>
    <mergeCell ref="AO48:AO53"/>
    <mergeCell ref="AP48:AP53"/>
    <mergeCell ref="AQ48:AQ53"/>
    <mergeCell ref="AR48:AR53"/>
    <mergeCell ref="AS48:AS53"/>
    <mergeCell ref="AT48:AT53"/>
    <mergeCell ref="AU48:AU53"/>
    <mergeCell ref="AV48:AV53"/>
    <mergeCell ref="AW48:AW53"/>
    <mergeCell ref="D54:BC54"/>
    <mergeCell ref="C55:C60"/>
    <mergeCell ref="D55:D60"/>
    <mergeCell ref="E55:E60"/>
    <mergeCell ref="F55:F60"/>
    <mergeCell ref="G55:G60"/>
    <mergeCell ref="AZ48:AZ53"/>
    <mergeCell ref="BA48:BA53"/>
    <mergeCell ref="BB48:BB53"/>
    <mergeCell ref="BC48:BC53"/>
    <mergeCell ref="R55:R60"/>
    <mergeCell ref="S55:S60"/>
    <mergeCell ref="Z55:Z60"/>
    <mergeCell ref="AA55:AA60"/>
    <mergeCell ref="AB55:AB60"/>
    <mergeCell ref="AC55:AC60"/>
    <mergeCell ref="AP55:AP60"/>
    <mergeCell ref="AQ55:AQ60"/>
    <mergeCell ref="L55:L60"/>
    <mergeCell ref="M55:M60"/>
    <mergeCell ref="N55:N60"/>
    <mergeCell ref="O55:O60"/>
    <mergeCell ref="H55:H60"/>
    <mergeCell ref="I55:I60"/>
    <mergeCell ref="J55:J60"/>
    <mergeCell ref="K55:K60"/>
    <mergeCell ref="P55:P60"/>
    <mergeCell ref="Q55:Q60"/>
    <mergeCell ref="AD55:AD60"/>
    <mergeCell ref="AE55:AE60"/>
    <mergeCell ref="T55:T60"/>
    <mergeCell ref="U55:U60"/>
    <mergeCell ref="V55:V60"/>
    <mergeCell ref="W55:W60"/>
    <mergeCell ref="X55:X60"/>
    <mergeCell ref="Y55:Y60"/>
    <mergeCell ref="AL55:AL60"/>
    <mergeCell ref="AM55:AM60"/>
    <mergeCell ref="AF55:AF60"/>
    <mergeCell ref="AG55:AG60"/>
    <mergeCell ref="AH55:AH60"/>
    <mergeCell ref="AI55:AI60"/>
    <mergeCell ref="AJ55:AJ60"/>
    <mergeCell ref="AK55:AK60"/>
    <mergeCell ref="BB55:BB60"/>
    <mergeCell ref="BC55:BC60"/>
    <mergeCell ref="AR55:AR60"/>
    <mergeCell ref="AS55:AS60"/>
    <mergeCell ref="AT55:AT60"/>
    <mergeCell ref="AU55:AU60"/>
    <mergeCell ref="AV55:AV60"/>
    <mergeCell ref="AW55:AW60"/>
    <mergeCell ref="AZ55:AZ60"/>
    <mergeCell ref="BA55:BA60"/>
    <mergeCell ref="R62:R67"/>
    <mergeCell ref="S62:S67"/>
    <mergeCell ref="AX55:AX60"/>
    <mergeCell ref="AY55:AY60"/>
    <mergeCell ref="AN55:AN60"/>
    <mergeCell ref="AO55:AO60"/>
    <mergeCell ref="V62:V67"/>
    <mergeCell ref="W62:W67"/>
    <mergeCell ref="D61:BC61"/>
    <mergeCell ref="G62:G67"/>
    <mergeCell ref="C62:C67"/>
    <mergeCell ref="D62:D67"/>
    <mergeCell ref="E62:E67"/>
    <mergeCell ref="F62:F67"/>
    <mergeCell ref="H62:H67"/>
    <mergeCell ref="I62:I67"/>
    <mergeCell ref="N62:N67"/>
    <mergeCell ref="O62:O67"/>
    <mergeCell ref="L62:L67"/>
    <mergeCell ref="M62:M67"/>
    <mergeCell ref="J62:J67"/>
    <mergeCell ref="K62:K67"/>
    <mergeCell ref="P62:P67"/>
    <mergeCell ref="Q62:Q67"/>
    <mergeCell ref="AB62:AB67"/>
    <mergeCell ref="AC62:AC67"/>
    <mergeCell ref="T62:T67"/>
    <mergeCell ref="U62:U67"/>
    <mergeCell ref="X62:X67"/>
    <mergeCell ref="Y62:Y67"/>
    <mergeCell ref="Z62:Z67"/>
    <mergeCell ref="AA62:AA67"/>
    <mergeCell ref="AP62:AP67"/>
    <mergeCell ref="AQ62:AQ67"/>
    <mergeCell ref="AD62:AD67"/>
    <mergeCell ref="AE62:AE67"/>
    <mergeCell ref="AN62:AN67"/>
    <mergeCell ref="AO62:AO67"/>
    <mergeCell ref="AH62:AH67"/>
    <mergeCell ref="AI62:AI67"/>
    <mergeCell ref="L69:L74"/>
    <mergeCell ref="M69:M74"/>
    <mergeCell ref="AJ62:AJ67"/>
    <mergeCell ref="AK62:AK67"/>
    <mergeCell ref="T69:T74"/>
    <mergeCell ref="U69:U74"/>
    <mergeCell ref="AF62:AF67"/>
    <mergeCell ref="AG62:AG67"/>
    <mergeCell ref="P69:P74"/>
    <mergeCell ref="Q69:Q74"/>
    <mergeCell ref="AX62:AX67"/>
    <mergeCell ref="AY62:AY67"/>
    <mergeCell ref="AT62:AT67"/>
    <mergeCell ref="AU62:AU67"/>
    <mergeCell ref="AV62:AV67"/>
    <mergeCell ref="AW62:AW67"/>
    <mergeCell ref="V69:V74"/>
    <mergeCell ref="W69:W74"/>
    <mergeCell ref="R69:R74"/>
    <mergeCell ref="S69:S74"/>
    <mergeCell ref="AR62:AR67"/>
    <mergeCell ref="AS62:AS67"/>
    <mergeCell ref="AL69:AL74"/>
    <mergeCell ref="AM69:AM74"/>
    <mergeCell ref="AL62:AL67"/>
    <mergeCell ref="AM62:AM67"/>
    <mergeCell ref="BB62:BB67"/>
    <mergeCell ref="BC62:BC67"/>
    <mergeCell ref="D68:BC68"/>
    <mergeCell ref="G69:G74"/>
    <mergeCell ref="H69:H74"/>
    <mergeCell ref="I69:I74"/>
    <mergeCell ref="J69:J74"/>
    <mergeCell ref="K69:K74"/>
    <mergeCell ref="AZ62:AZ67"/>
    <mergeCell ref="BA62:BA67"/>
    <mergeCell ref="AJ69:AJ74"/>
    <mergeCell ref="AK69:AK74"/>
    <mergeCell ref="AH69:AH74"/>
    <mergeCell ref="AI69:AI74"/>
    <mergeCell ref="C69:C74"/>
    <mergeCell ref="D69:D74"/>
    <mergeCell ref="E69:E74"/>
    <mergeCell ref="F69:F74"/>
    <mergeCell ref="N69:N74"/>
    <mergeCell ref="O69:O74"/>
    <mergeCell ref="X69:X74"/>
    <mergeCell ref="Y69:Y74"/>
    <mergeCell ref="Z69:Z74"/>
    <mergeCell ref="AA69:AA74"/>
    <mergeCell ref="AF69:AF74"/>
    <mergeCell ref="AG69:AG74"/>
    <mergeCell ref="AB69:AB74"/>
    <mergeCell ref="AC69:AC74"/>
    <mergeCell ref="AD69:AD74"/>
    <mergeCell ref="AE69:AE74"/>
    <mergeCell ref="AX69:AX74"/>
    <mergeCell ref="AY69:AY74"/>
    <mergeCell ref="AN69:AN74"/>
    <mergeCell ref="AO69:AO74"/>
    <mergeCell ref="AP69:AP74"/>
    <mergeCell ref="AQ69:AQ74"/>
    <mergeCell ref="AR69:AR74"/>
    <mergeCell ref="AS69:AS74"/>
    <mergeCell ref="AT69:AT74"/>
    <mergeCell ref="AU69:AU74"/>
    <mergeCell ref="AV69:AV74"/>
    <mergeCell ref="AW69:AW74"/>
    <mergeCell ref="D75:BC75"/>
    <mergeCell ref="C76:C81"/>
    <mergeCell ref="D76:D81"/>
    <mergeCell ref="E76:E81"/>
    <mergeCell ref="F76:F81"/>
    <mergeCell ref="G76:G81"/>
    <mergeCell ref="AZ69:AZ74"/>
    <mergeCell ref="BA69:BA74"/>
    <mergeCell ref="BB69:BB74"/>
    <mergeCell ref="BC69:BC74"/>
    <mergeCell ref="R76:R81"/>
    <mergeCell ref="S76:S81"/>
    <mergeCell ref="Z76:Z81"/>
    <mergeCell ref="AA76:AA81"/>
    <mergeCell ref="AB76:AB81"/>
    <mergeCell ref="AC76:AC81"/>
    <mergeCell ref="AP76:AP81"/>
    <mergeCell ref="AQ76:AQ81"/>
    <mergeCell ref="L76:L81"/>
    <mergeCell ref="M76:M81"/>
    <mergeCell ref="N76:N81"/>
    <mergeCell ref="O76:O81"/>
    <mergeCell ref="H76:H81"/>
    <mergeCell ref="I76:I81"/>
    <mergeCell ref="J76:J81"/>
    <mergeCell ref="K76:K81"/>
    <mergeCell ref="P76:P81"/>
    <mergeCell ref="Q76:Q81"/>
    <mergeCell ref="AD76:AD81"/>
    <mergeCell ref="AE76:AE81"/>
    <mergeCell ref="T76:T81"/>
    <mergeCell ref="U76:U81"/>
    <mergeCell ref="V76:V81"/>
    <mergeCell ref="W76:W81"/>
    <mergeCell ref="X76:X81"/>
    <mergeCell ref="Y76:Y81"/>
    <mergeCell ref="AL76:AL81"/>
    <mergeCell ref="AM76:AM81"/>
    <mergeCell ref="AF76:AF81"/>
    <mergeCell ref="AG76:AG81"/>
    <mergeCell ref="AH76:AH81"/>
    <mergeCell ref="AI76:AI81"/>
    <mergeCell ref="AJ76:AJ81"/>
    <mergeCell ref="AK76:AK81"/>
    <mergeCell ref="BB76:BB81"/>
    <mergeCell ref="BC76:BC81"/>
    <mergeCell ref="AR76:AR81"/>
    <mergeCell ref="AS76:AS81"/>
    <mergeCell ref="AT76:AT81"/>
    <mergeCell ref="AU76:AU81"/>
    <mergeCell ref="AV76:AV81"/>
    <mergeCell ref="AW76:AW81"/>
    <mergeCell ref="AZ76:AZ81"/>
    <mergeCell ref="BA76:BA81"/>
    <mergeCell ref="R83:R88"/>
    <mergeCell ref="S83:S88"/>
    <mergeCell ref="AX76:AX81"/>
    <mergeCell ref="AY76:AY81"/>
    <mergeCell ref="AN76:AN81"/>
    <mergeCell ref="AO76:AO81"/>
    <mergeCell ref="V83:V88"/>
    <mergeCell ref="W83:W88"/>
    <mergeCell ref="D82:BC82"/>
    <mergeCell ref="G83:G88"/>
    <mergeCell ref="C83:C88"/>
    <mergeCell ref="D83:D88"/>
    <mergeCell ref="E83:E88"/>
    <mergeCell ref="F83:F88"/>
    <mergeCell ref="H83:H88"/>
    <mergeCell ref="I83:I88"/>
    <mergeCell ref="N83:N88"/>
    <mergeCell ref="O83:O88"/>
    <mergeCell ref="L83:L88"/>
    <mergeCell ref="M83:M88"/>
    <mergeCell ref="J83:J88"/>
    <mergeCell ref="K83:K88"/>
    <mergeCell ref="P83:P88"/>
    <mergeCell ref="Q83:Q88"/>
    <mergeCell ref="AB83:AB88"/>
    <mergeCell ref="AC83:AC88"/>
    <mergeCell ref="T83:T88"/>
    <mergeCell ref="U83:U88"/>
    <mergeCell ref="X83:X88"/>
    <mergeCell ref="Y83:Y88"/>
    <mergeCell ref="Z83:Z88"/>
    <mergeCell ref="AA83:AA88"/>
    <mergeCell ref="AP83:AP88"/>
    <mergeCell ref="AQ83:AQ88"/>
    <mergeCell ref="AD83:AD88"/>
    <mergeCell ref="AE83:AE88"/>
    <mergeCell ref="AN83:AN88"/>
    <mergeCell ref="AO83:AO88"/>
    <mergeCell ref="AH83:AH88"/>
    <mergeCell ref="AI83:AI88"/>
    <mergeCell ref="L90:L95"/>
    <mergeCell ref="M90:M95"/>
    <mergeCell ref="AJ83:AJ88"/>
    <mergeCell ref="AK83:AK88"/>
    <mergeCell ref="T90:T95"/>
    <mergeCell ref="U90:U95"/>
    <mergeCell ref="AF83:AF88"/>
    <mergeCell ref="AG83:AG88"/>
    <mergeCell ref="P90:P95"/>
    <mergeCell ref="Q90:Q95"/>
    <mergeCell ref="AX83:AX88"/>
    <mergeCell ref="AY83:AY88"/>
    <mergeCell ref="AT83:AT88"/>
    <mergeCell ref="AU83:AU88"/>
    <mergeCell ref="AV83:AV88"/>
    <mergeCell ref="AW83:AW88"/>
    <mergeCell ref="V90:V95"/>
    <mergeCell ref="W90:W95"/>
    <mergeCell ref="R90:R95"/>
    <mergeCell ref="S90:S95"/>
    <mergeCell ref="AR83:AR88"/>
    <mergeCell ref="AS83:AS88"/>
    <mergeCell ref="AL90:AL95"/>
    <mergeCell ref="AM90:AM95"/>
    <mergeCell ref="AL83:AL88"/>
    <mergeCell ref="AM83:AM88"/>
    <mergeCell ref="BB83:BB88"/>
    <mergeCell ref="BC83:BC88"/>
    <mergeCell ref="D89:BC89"/>
    <mergeCell ref="G90:G95"/>
    <mergeCell ref="H90:H95"/>
    <mergeCell ref="I90:I95"/>
    <mergeCell ref="J90:J95"/>
    <mergeCell ref="K90:K95"/>
    <mergeCell ref="AZ83:AZ88"/>
    <mergeCell ref="BA83:BA88"/>
    <mergeCell ref="AJ90:AJ95"/>
    <mergeCell ref="AK90:AK95"/>
    <mergeCell ref="AH90:AH95"/>
    <mergeCell ref="AI90:AI95"/>
    <mergeCell ref="C90:C95"/>
    <mergeCell ref="D90:D95"/>
    <mergeCell ref="E90:E95"/>
    <mergeCell ref="F90:F95"/>
    <mergeCell ref="N90:N95"/>
    <mergeCell ref="O90:O95"/>
    <mergeCell ref="X90:X95"/>
    <mergeCell ref="Y90:Y95"/>
    <mergeCell ref="Z90:Z95"/>
    <mergeCell ref="AA90:AA95"/>
    <mergeCell ref="AF90:AF95"/>
    <mergeCell ref="AG90:AG95"/>
    <mergeCell ref="AB90:AB95"/>
    <mergeCell ref="AC90:AC95"/>
    <mergeCell ref="AD90:AD95"/>
    <mergeCell ref="AE90:AE95"/>
    <mergeCell ref="AX90:AX95"/>
    <mergeCell ref="AY90:AY95"/>
    <mergeCell ref="AN90:AN95"/>
    <mergeCell ref="AO90:AO95"/>
    <mergeCell ref="AP90:AP95"/>
    <mergeCell ref="AQ90:AQ95"/>
    <mergeCell ref="AR90:AR95"/>
    <mergeCell ref="AS90:AS95"/>
    <mergeCell ref="AT90:AT95"/>
    <mergeCell ref="AU90:AU95"/>
    <mergeCell ref="AV90:AV95"/>
    <mergeCell ref="AW90:AW95"/>
    <mergeCell ref="D96:BC96"/>
    <mergeCell ref="C97:C102"/>
    <mergeCell ref="D97:D102"/>
    <mergeCell ref="E97:E102"/>
    <mergeCell ref="F97:F102"/>
    <mergeCell ref="G97:G102"/>
    <mergeCell ref="AZ90:AZ95"/>
    <mergeCell ref="BA90:BA95"/>
    <mergeCell ref="BB90:BB95"/>
    <mergeCell ref="BC90:BC95"/>
    <mergeCell ref="R97:R102"/>
    <mergeCell ref="S97:S102"/>
    <mergeCell ref="Z97:Z102"/>
    <mergeCell ref="AA97:AA102"/>
    <mergeCell ref="AB97:AB102"/>
    <mergeCell ref="AC97:AC102"/>
    <mergeCell ref="AP97:AP102"/>
    <mergeCell ref="AQ97:AQ102"/>
    <mergeCell ref="L97:L102"/>
    <mergeCell ref="M97:M102"/>
    <mergeCell ref="N97:N102"/>
    <mergeCell ref="O97:O102"/>
    <mergeCell ref="H97:H102"/>
    <mergeCell ref="I97:I102"/>
    <mergeCell ref="J97:J102"/>
    <mergeCell ref="K97:K102"/>
    <mergeCell ref="P97:P102"/>
    <mergeCell ref="Q97:Q102"/>
    <mergeCell ref="AD97:AD102"/>
    <mergeCell ref="AE97:AE102"/>
    <mergeCell ref="T97:T102"/>
    <mergeCell ref="U97:U102"/>
    <mergeCell ref="V97:V102"/>
    <mergeCell ref="W97:W102"/>
    <mergeCell ref="X97:X102"/>
    <mergeCell ref="Y97:Y102"/>
    <mergeCell ref="AL97:AL102"/>
    <mergeCell ref="AM97:AM102"/>
    <mergeCell ref="BB97:BB102"/>
    <mergeCell ref="BC97:BC102"/>
    <mergeCell ref="AR97:AR102"/>
    <mergeCell ref="AS97:AS102"/>
    <mergeCell ref="AT97:AT102"/>
    <mergeCell ref="AU97:AU102"/>
    <mergeCell ref="AV97:AV102"/>
    <mergeCell ref="AW97:AW102"/>
    <mergeCell ref="AX97:AX102"/>
    <mergeCell ref="AY97:AY102"/>
    <mergeCell ref="AF97:AF102"/>
    <mergeCell ref="AG97:AG102"/>
    <mergeCell ref="AH97:AH102"/>
    <mergeCell ref="AI97:AI102"/>
    <mergeCell ref="AJ97:AJ102"/>
    <mergeCell ref="AK97:AK102"/>
    <mergeCell ref="AZ97:AZ102"/>
    <mergeCell ref="BA97:BA102"/>
    <mergeCell ref="AN97:AN102"/>
    <mergeCell ref="AO97:AO102"/>
    <mergeCell ref="D103:BC103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V104:V109"/>
    <mergeCell ref="W104:W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T104:T109"/>
    <mergeCell ref="U104:U109"/>
    <mergeCell ref="AX104:AX109"/>
    <mergeCell ref="AI104:AI109"/>
    <mergeCell ref="X104:X109"/>
    <mergeCell ref="Y104:Y109"/>
    <mergeCell ref="Z104:Z109"/>
    <mergeCell ref="AA104:AA109"/>
    <mergeCell ref="AB104:AB109"/>
    <mergeCell ref="AC104:AC109"/>
    <mergeCell ref="AD104:AD109"/>
    <mergeCell ref="AF104:AF109"/>
    <mergeCell ref="AG104:AG109"/>
    <mergeCell ref="AJ104:AJ109"/>
    <mergeCell ref="AD111:AD116"/>
    <mergeCell ref="AY104:AY109"/>
    <mergeCell ref="AT104:AT109"/>
    <mergeCell ref="AU104:AU109"/>
    <mergeCell ref="AP104:AP109"/>
    <mergeCell ref="AQ104:AQ109"/>
    <mergeCell ref="AS104:AS109"/>
    <mergeCell ref="C111:C116"/>
    <mergeCell ref="D111:D116"/>
    <mergeCell ref="E111:E116"/>
    <mergeCell ref="F111:F116"/>
    <mergeCell ref="AL104:AL109"/>
    <mergeCell ref="AM104:AM109"/>
    <mergeCell ref="AH104:AH109"/>
    <mergeCell ref="W111:W116"/>
    <mergeCell ref="Z111:Z116"/>
    <mergeCell ref="AE104:AE109"/>
    <mergeCell ref="AG111:AG116"/>
    <mergeCell ref="K111:K116"/>
    <mergeCell ref="N111:N116"/>
    <mergeCell ref="O111:O116"/>
    <mergeCell ref="L111:L116"/>
    <mergeCell ref="M111:M116"/>
    <mergeCell ref="AR104:AR109"/>
    <mergeCell ref="AK104:AK109"/>
    <mergeCell ref="BC104:BC109"/>
    <mergeCell ref="D110:BC110"/>
    <mergeCell ref="G111:G116"/>
    <mergeCell ref="H111:H116"/>
    <mergeCell ref="I111:I116"/>
    <mergeCell ref="AV104:AV109"/>
    <mergeCell ref="AW104:AW109"/>
    <mergeCell ref="J111:J116"/>
    <mergeCell ref="AF111:AF116"/>
    <mergeCell ref="AA111:AA116"/>
    <mergeCell ref="T111:T116"/>
    <mergeCell ref="U111:U116"/>
    <mergeCell ref="V111:V116"/>
    <mergeCell ref="BB104:BB109"/>
    <mergeCell ref="AZ104:AZ109"/>
    <mergeCell ref="BA104:BA109"/>
    <mergeCell ref="AN104:AN109"/>
    <mergeCell ref="AO104:AO109"/>
    <mergeCell ref="AQ111:AQ116"/>
    <mergeCell ref="AR111:AR116"/>
    <mergeCell ref="AS111:AS116"/>
    <mergeCell ref="AT111:AT116"/>
    <mergeCell ref="AU111:AU116"/>
    <mergeCell ref="P111:P116"/>
    <mergeCell ref="Q111:Q116"/>
    <mergeCell ref="R111:R116"/>
    <mergeCell ref="S111:S116"/>
    <mergeCell ref="AE111:AE116"/>
    <mergeCell ref="BA111:BA116"/>
    <mergeCell ref="BB111:BB116"/>
    <mergeCell ref="J122:S122"/>
    <mergeCell ref="BF126:BH128"/>
    <mergeCell ref="B126:AD126"/>
    <mergeCell ref="B127:B129"/>
    <mergeCell ref="AB128:AD128"/>
    <mergeCell ref="AL128:AN128"/>
    <mergeCell ref="AW111:AW116"/>
    <mergeCell ref="AH111:AH116"/>
    <mergeCell ref="C124:BC124"/>
    <mergeCell ref="C125:BK125"/>
    <mergeCell ref="AO111:AO116"/>
    <mergeCell ref="AP111:AP116"/>
    <mergeCell ref="J120:S120"/>
    <mergeCell ref="AB120:AR120"/>
    <mergeCell ref="X111:X116"/>
    <mergeCell ref="Y111:Y116"/>
    <mergeCell ref="AU120:BH120"/>
    <mergeCell ref="AZ111:AZ116"/>
    <mergeCell ref="AL111:AL116"/>
    <mergeCell ref="AM111:AM116"/>
    <mergeCell ref="AB111:AB116"/>
    <mergeCell ref="AC111:AC116"/>
    <mergeCell ref="C118:H118"/>
    <mergeCell ref="J118:Y118"/>
    <mergeCell ref="AB118:AH118"/>
    <mergeCell ref="AI111:AI116"/>
    <mergeCell ref="AJ111:AJ116"/>
    <mergeCell ref="AK111:AK116"/>
    <mergeCell ref="AU118:BK118"/>
    <mergeCell ref="V128:X128"/>
    <mergeCell ref="Y128:AA128"/>
    <mergeCell ref="AV128:AW128"/>
    <mergeCell ref="AX128:AY128"/>
    <mergeCell ref="AO128:AP128"/>
    <mergeCell ref="AQ128:AR128"/>
    <mergeCell ref="AE128:AG128"/>
    <mergeCell ref="AZ127:BB128"/>
    <mergeCell ref="AZ126:BE126"/>
    <mergeCell ref="A126:A129"/>
    <mergeCell ref="AE126:AY126"/>
    <mergeCell ref="M129:O129"/>
    <mergeCell ref="AN111:AN116"/>
    <mergeCell ref="AB122:AR122"/>
    <mergeCell ref="AU122:BD122"/>
    <mergeCell ref="AX111:AX116"/>
    <mergeCell ref="BC111:BC116"/>
    <mergeCell ref="AV111:AV116"/>
    <mergeCell ref="AY111:AY116"/>
    <mergeCell ref="AH128:AI128"/>
    <mergeCell ref="BI126:BK128"/>
    <mergeCell ref="AE127:AK127"/>
    <mergeCell ref="AL127:AR127"/>
    <mergeCell ref="AS127:AY127"/>
    <mergeCell ref="BC127:BE128"/>
    <mergeCell ref="AS128:AU128"/>
    <mergeCell ref="AJ128:AK128"/>
    <mergeCell ref="AH129:AI129"/>
    <mergeCell ref="S129:U129"/>
    <mergeCell ref="V129:X129"/>
    <mergeCell ref="AE129:AG129"/>
    <mergeCell ref="AL130:AN130"/>
    <mergeCell ref="AO130:AP130"/>
    <mergeCell ref="S130:U130"/>
    <mergeCell ref="V130:X130"/>
    <mergeCell ref="Y130:AA130"/>
    <mergeCell ref="AB130:AD130"/>
    <mergeCell ref="AE130:AG130"/>
    <mergeCell ref="BF129:BH129"/>
    <mergeCell ref="AS129:AU129"/>
    <mergeCell ref="AZ130:BB130"/>
    <mergeCell ref="BC130:BE130"/>
    <mergeCell ref="AQ130:AR130"/>
    <mergeCell ref="BI129:BK129"/>
    <mergeCell ref="Y129:AA129"/>
    <mergeCell ref="D130:F130"/>
    <mergeCell ref="G130:I130"/>
    <mergeCell ref="J130:L130"/>
    <mergeCell ref="M130:O130"/>
    <mergeCell ref="AV129:AW129"/>
    <mergeCell ref="AX129:AY129"/>
    <mergeCell ref="P130:R130"/>
    <mergeCell ref="AQ129:AR129"/>
    <mergeCell ref="AS130:AU130"/>
    <mergeCell ref="AV130:AW130"/>
    <mergeCell ref="AX130:AY130"/>
    <mergeCell ref="AZ129:BB129"/>
    <mergeCell ref="BC129:BE129"/>
    <mergeCell ref="AH130:AI130"/>
    <mergeCell ref="AJ130:AK130"/>
    <mergeCell ref="AL129:AN129"/>
    <mergeCell ref="AO129:AP129"/>
    <mergeCell ref="AJ129:AK129"/>
    <mergeCell ref="D131:F131"/>
    <mergeCell ref="G131:I131"/>
    <mergeCell ref="J131:L131"/>
    <mergeCell ref="M131:O131"/>
    <mergeCell ref="P131:R131"/>
    <mergeCell ref="S131:U131"/>
    <mergeCell ref="AQ131:AR131"/>
    <mergeCell ref="AS131:AU131"/>
    <mergeCell ref="AV131:AW131"/>
    <mergeCell ref="AX131:AY131"/>
    <mergeCell ref="BF130:BH130"/>
    <mergeCell ref="BI130:BK130"/>
    <mergeCell ref="BF131:BH131"/>
    <mergeCell ref="BI131:BK131"/>
    <mergeCell ref="AZ131:BB131"/>
    <mergeCell ref="BC131:BE131"/>
    <mergeCell ref="V131:X131"/>
    <mergeCell ref="Y131:AA131"/>
    <mergeCell ref="AB131:AD131"/>
    <mergeCell ref="AE131:AG131"/>
    <mergeCell ref="AH131:AI131"/>
    <mergeCell ref="AJ131:AK131"/>
    <mergeCell ref="AL131:AN131"/>
    <mergeCell ref="AO131:AP131"/>
    <mergeCell ref="D132:F132"/>
    <mergeCell ref="G132:I132"/>
    <mergeCell ref="J132:L132"/>
    <mergeCell ref="M132:O132"/>
    <mergeCell ref="P132:R132"/>
    <mergeCell ref="S132:U132"/>
    <mergeCell ref="V132:X132"/>
    <mergeCell ref="Y132:AA132"/>
    <mergeCell ref="AB132:AD132"/>
    <mergeCell ref="AE132:AG132"/>
    <mergeCell ref="AH132:AI132"/>
    <mergeCell ref="AJ132:AK132"/>
    <mergeCell ref="BF132:BH132"/>
    <mergeCell ref="BI132:BK132"/>
    <mergeCell ref="AL132:AN132"/>
    <mergeCell ref="AO132:AP132"/>
    <mergeCell ref="D133:F133"/>
    <mergeCell ref="G133:I133"/>
    <mergeCell ref="J133:L133"/>
    <mergeCell ref="M133:O133"/>
    <mergeCell ref="P133:R133"/>
    <mergeCell ref="S133:U133"/>
    <mergeCell ref="AH133:AI133"/>
    <mergeCell ref="AJ133:AK133"/>
    <mergeCell ref="AZ132:BB132"/>
    <mergeCell ref="BC132:BE132"/>
    <mergeCell ref="AQ132:AR132"/>
    <mergeCell ref="AS132:AU132"/>
    <mergeCell ref="AV132:AW132"/>
    <mergeCell ref="AX132:AY132"/>
    <mergeCell ref="AQ133:AR133"/>
    <mergeCell ref="AS133:AU133"/>
    <mergeCell ref="V133:X133"/>
    <mergeCell ref="Y133:AA133"/>
    <mergeCell ref="AB133:AD133"/>
    <mergeCell ref="AE133:AG133"/>
    <mergeCell ref="BF133:BH133"/>
    <mergeCell ref="BI133:BK133"/>
    <mergeCell ref="AL133:AN133"/>
    <mergeCell ref="AO133:AP133"/>
    <mergeCell ref="AZ133:BB133"/>
    <mergeCell ref="BC133:BE133"/>
    <mergeCell ref="AV133:AW133"/>
    <mergeCell ref="AX133:AY133"/>
    <mergeCell ref="D134:F134"/>
    <mergeCell ref="G134:I134"/>
    <mergeCell ref="J134:L134"/>
    <mergeCell ref="M134:O134"/>
    <mergeCell ref="P134:R134"/>
    <mergeCell ref="S134:U134"/>
    <mergeCell ref="V134:X134"/>
    <mergeCell ref="Y134:AA134"/>
    <mergeCell ref="AB134:AD134"/>
    <mergeCell ref="AE134:AG134"/>
    <mergeCell ref="AH134:AI134"/>
    <mergeCell ref="AJ134:AK134"/>
    <mergeCell ref="BF134:BH134"/>
    <mergeCell ref="BI134:BK134"/>
    <mergeCell ref="AL134:AN134"/>
    <mergeCell ref="AO134:AP134"/>
    <mergeCell ref="D135:F135"/>
    <mergeCell ref="G135:I135"/>
    <mergeCell ref="J135:L135"/>
    <mergeCell ref="M135:O135"/>
    <mergeCell ref="P135:R135"/>
    <mergeCell ref="S135:U135"/>
    <mergeCell ref="AH135:AI135"/>
    <mergeCell ref="AJ135:AK135"/>
    <mergeCell ref="AZ134:BB134"/>
    <mergeCell ref="BC134:BE134"/>
    <mergeCell ref="AQ134:AR134"/>
    <mergeCell ref="AS134:AU134"/>
    <mergeCell ref="AV134:AW134"/>
    <mergeCell ref="AX134:AY134"/>
    <mergeCell ref="AQ135:AR135"/>
    <mergeCell ref="AS135:AU135"/>
    <mergeCell ref="V135:X135"/>
    <mergeCell ref="Y135:AA135"/>
    <mergeCell ref="AB135:AD135"/>
    <mergeCell ref="AE135:AG135"/>
    <mergeCell ref="BF135:BH135"/>
    <mergeCell ref="BI135:BK135"/>
    <mergeCell ref="AL135:AN135"/>
    <mergeCell ref="AO135:AP135"/>
    <mergeCell ref="AZ135:BB135"/>
    <mergeCell ref="BC135:BE135"/>
    <mergeCell ref="AV135:AW135"/>
    <mergeCell ref="AX135:AY135"/>
    <mergeCell ref="D136:F136"/>
    <mergeCell ref="G136:I136"/>
    <mergeCell ref="J136:L136"/>
    <mergeCell ref="M136:O136"/>
    <mergeCell ref="P136:R136"/>
    <mergeCell ref="S136:U136"/>
    <mergeCell ref="V136:X136"/>
    <mergeCell ref="Y136:AA136"/>
    <mergeCell ref="AB136:AD136"/>
    <mergeCell ref="AE136:AG136"/>
    <mergeCell ref="AH136:AI136"/>
    <mergeCell ref="AJ136:AK136"/>
    <mergeCell ref="BF136:BH136"/>
    <mergeCell ref="BI136:BK136"/>
    <mergeCell ref="AL136:AN136"/>
    <mergeCell ref="AO136:AP136"/>
    <mergeCell ref="D137:F137"/>
    <mergeCell ref="G137:I137"/>
    <mergeCell ref="J137:L137"/>
    <mergeCell ref="M137:O137"/>
    <mergeCell ref="P137:R137"/>
    <mergeCell ref="S137:U137"/>
    <mergeCell ref="AH137:AI137"/>
    <mergeCell ref="AJ137:AK137"/>
    <mergeCell ref="AZ136:BB136"/>
    <mergeCell ref="BC136:BE136"/>
    <mergeCell ref="AQ136:AR136"/>
    <mergeCell ref="AS136:AU136"/>
    <mergeCell ref="AV136:AW136"/>
    <mergeCell ref="AX136:AY136"/>
    <mergeCell ref="AQ137:AR137"/>
    <mergeCell ref="AS137:AU137"/>
    <mergeCell ref="V137:X137"/>
    <mergeCell ref="Y137:AA137"/>
    <mergeCell ref="AB137:AD137"/>
    <mergeCell ref="AE137:AG137"/>
    <mergeCell ref="BF137:BH137"/>
    <mergeCell ref="BI137:BK137"/>
    <mergeCell ref="AL137:AN137"/>
    <mergeCell ref="AO137:AP137"/>
    <mergeCell ref="AZ137:BB137"/>
    <mergeCell ref="BC137:BE137"/>
    <mergeCell ref="AV137:AW137"/>
    <mergeCell ref="AX137:AY137"/>
    <mergeCell ref="D138:F138"/>
    <mergeCell ref="G138:I138"/>
    <mergeCell ref="J138:L138"/>
    <mergeCell ref="M138:O138"/>
    <mergeCell ref="P138:R138"/>
    <mergeCell ref="S138:U138"/>
    <mergeCell ref="V138:X138"/>
    <mergeCell ref="Y138:AA138"/>
    <mergeCell ref="AB138:AD138"/>
    <mergeCell ref="AE138:AG138"/>
    <mergeCell ref="AH138:AI138"/>
    <mergeCell ref="AJ138:AK138"/>
    <mergeCell ref="BF138:BH138"/>
    <mergeCell ref="BI138:BK138"/>
    <mergeCell ref="AL138:AN138"/>
    <mergeCell ref="AO138:AP138"/>
    <mergeCell ref="AZ138:BB138"/>
    <mergeCell ref="BC138:BE138"/>
    <mergeCell ref="D139:F139"/>
    <mergeCell ref="G139:I139"/>
    <mergeCell ref="J139:L139"/>
    <mergeCell ref="M139:O139"/>
    <mergeCell ref="P139:R139"/>
    <mergeCell ref="S139:U139"/>
    <mergeCell ref="AQ138:AR138"/>
    <mergeCell ref="AS138:AU138"/>
    <mergeCell ref="AV138:AW138"/>
    <mergeCell ref="AX138:AY138"/>
    <mergeCell ref="AH139:AI139"/>
    <mergeCell ref="AJ139:AK139"/>
    <mergeCell ref="AL139:AN139"/>
    <mergeCell ref="AO139:AP139"/>
    <mergeCell ref="V139:X139"/>
    <mergeCell ref="Y139:AA139"/>
    <mergeCell ref="AB139:AD139"/>
    <mergeCell ref="AE139:AG139"/>
    <mergeCell ref="AQ139:AR139"/>
    <mergeCell ref="AS139:AU139"/>
    <mergeCell ref="AZ139:BB139"/>
    <mergeCell ref="BC139:BE139"/>
    <mergeCell ref="AV139:AW139"/>
    <mergeCell ref="AX139:AY139"/>
    <mergeCell ref="BF139:BH139"/>
    <mergeCell ref="BI139:BK139"/>
    <mergeCell ref="D140:F140"/>
    <mergeCell ref="G140:I140"/>
    <mergeCell ref="J140:L140"/>
    <mergeCell ref="M140:O140"/>
    <mergeCell ref="P140:R140"/>
    <mergeCell ref="S140:U140"/>
    <mergeCell ref="V140:X140"/>
    <mergeCell ref="Y140:AA140"/>
    <mergeCell ref="AV140:AW140"/>
    <mergeCell ref="AE140:AG140"/>
    <mergeCell ref="AH140:AI140"/>
    <mergeCell ref="AJ140:AK140"/>
    <mergeCell ref="AL140:AN140"/>
    <mergeCell ref="AO140:AP140"/>
    <mergeCell ref="V144:X144"/>
    <mergeCell ref="Y144:AA144"/>
    <mergeCell ref="AB144:AD144"/>
    <mergeCell ref="AS142:AX142"/>
    <mergeCell ref="AL144:AN144"/>
    <mergeCell ref="AH144:AI144"/>
    <mergeCell ref="AJ144:AK144"/>
    <mergeCell ref="BI140:BK140"/>
    <mergeCell ref="C141:BG141"/>
    <mergeCell ref="BH141:BK141"/>
    <mergeCell ref="AX140:AY140"/>
    <mergeCell ref="AZ140:BB140"/>
    <mergeCell ref="BC140:BE140"/>
    <mergeCell ref="BF140:BH140"/>
    <mergeCell ref="AB140:AD140"/>
    <mergeCell ref="AQ140:AR140"/>
    <mergeCell ref="AS140:AU140"/>
    <mergeCell ref="AY142:BA144"/>
    <mergeCell ref="BB142:BD144"/>
    <mergeCell ref="C142:C145"/>
    <mergeCell ref="D142:U143"/>
    <mergeCell ref="V142:AD143"/>
    <mergeCell ref="AE142:AR142"/>
    <mergeCell ref="D144:I144"/>
    <mergeCell ref="J144:O144"/>
    <mergeCell ref="P144:U144"/>
    <mergeCell ref="BB145:BD145"/>
    <mergeCell ref="AS145:AU145"/>
    <mergeCell ref="AV145:AX145"/>
    <mergeCell ref="AO144:AP144"/>
    <mergeCell ref="AQ145:AR145"/>
    <mergeCell ref="AO145:AP145"/>
    <mergeCell ref="AQ144:AR144"/>
    <mergeCell ref="AB145:AD145"/>
    <mergeCell ref="BI142:BK145"/>
    <mergeCell ref="AE143:AK143"/>
    <mergeCell ref="AL143:AR143"/>
    <mergeCell ref="AS143:AU144"/>
    <mergeCell ref="AV143:AX144"/>
    <mergeCell ref="AE144:AG144"/>
    <mergeCell ref="BE142:BH145"/>
    <mergeCell ref="AY145:BA145"/>
    <mergeCell ref="AL145:AN145"/>
    <mergeCell ref="D145:F145"/>
    <mergeCell ref="G145:I145"/>
    <mergeCell ref="J145:L145"/>
    <mergeCell ref="M145:O145"/>
    <mergeCell ref="P145:R145"/>
    <mergeCell ref="S145:U145"/>
    <mergeCell ref="V145:X145"/>
    <mergeCell ref="Y145:AA145"/>
    <mergeCell ref="AE145:AG145"/>
    <mergeCell ref="AH145:AI145"/>
    <mergeCell ref="AH146:AI146"/>
    <mergeCell ref="AJ145:AK145"/>
    <mergeCell ref="AE146:AG146"/>
    <mergeCell ref="V146:X146"/>
    <mergeCell ref="Y146:AA146"/>
    <mergeCell ref="AB146:AD146"/>
    <mergeCell ref="D146:F146"/>
    <mergeCell ref="G146:I146"/>
    <mergeCell ref="J146:L146"/>
    <mergeCell ref="M146:O146"/>
    <mergeCell ref="P146:R146"/>
    <mergeCell ref="S146:U146"/>
    <mergeCell ref="BE146:BH146"/>
    <mergeCell ref="AV146:AX146"/>
    <mergeCell ref="AY146:BA146"/>
    <mergeCell ref="AJ146:AK146"/>
    <mergeCell ref="AL146:AN146"/>
    <mergeCell ref="AO146:AP146"/>
    <mergeCell ref="AQ146:AR146"/>
    <mergeCell ref="AS146:AU146"/>
    <mergeCell ref="BB146:BD146"/>
    <mergeCell ref="BI146:BK146"/>
    <mergeCell ref="D147:F147"/>
    <mergeCell ref="G147:I147"/>
    <mergeCell ref="J147:L147"/>
    <mergeCell ref="M147:O147"/>
    <mergeCell ref="P147:R147"/>
    <mergeCell ref="AY147:BA147"/>
    <mergeCell ref="BB147:BD147"/>
    <mergeCell ref="AE147:AG147"/>
    <mergeCell ref="AH147:AI147"/>
    <mergeCell ref="Y147:AA147"/>
    <mergeCell ref="AB147:AD147"/>
    <mergeCell ref="S147:U147"/>
    <mergeCell ref="V147:X147"/>
    <mergeCell ref="D148:F148"/>
    <mergeCell ref="G148:I148"/>
    <mergeCell ref="J148:L148"/>
    <mergeCell ref="M148:O148"/>
    <mergeCell ref="V148:X148"/>
    <mergeCell ref="Y148:AA148"/>
    <mergeCell ref="BE147:BH147"/>
    <mergeCell ref="BI147:BK147"/>
    <mergeCell ref="AH148:AI148"/>
    <mergeCell ref="AJ148:AK148"/>
    <mergeCell ref="AJ147:AK147"/>
    <mergeCell ref="AL147:AN147"/>
    <mergeCell ref="AO147:AP147"/>
    <mergeCell ref="AQ147:AR147"/>
    <mergeCell ref="AS147:AU147"/>
    <mergeCell ref="AV147:AX147"/>
    <mergeCell ref="M149:O149"/>
    <mergeCell ref="P149:R149"/>
    <mergeCell ref="S149:U149"/>
    <mergeCell ref="V149:X149"/>
    <mergeCell ref="P148:R148"/>
    <mergeCell ref="S148:U148"/>
    <mergeCell ref="BE149:BH149"/>
    <mergeCell ref="AL148:AN148"/>
    <mergeCell ref="AO148:AP148"/>
    <mergeCell ref="AE149:AG149"/>
    <mergeCell ref="AH149:AI149"/>
    <mergeCell ref="AJ149:AK149"/>
    <mergeCell ref="BE148:BH148"/>
    <mergeCell ref="AB148:AD148"/>
    <mergeCell ref="AE148:AG148"/>
    <mergeCell ref="AY149:BA149"/>
    <mergeCell ref="BB149:BD149"/>
    <mergeCell ref="BI148:BK148"/>
    <mergeCell ref="AV148:AX148"/>
    <mergeCell ref="AY148:BA148"/>
    <mergeCell ref="AQ148:AR148"/>
    <mergeCell ref="AS148:AU148"/>
    <mergeCell ref="BB148:BD148"/>
    <mergeCell ref="BI149:BK149"/>
    <mergeCell ref="P150:R150"/>
    <mergeCell ref="S150:U150"/>
    <mergeCell ref="AS149:AU149"/>
    <mergeCell ref="AV149:AX149"/>
    <mergeCell ref="BE150:BH150"/>
    <mergeCell ref="AV150:AX150"/>
    <mergeCell ref="AL149:AN149"/>
    <mergeCell ref="AO149:AP149"/>
    <mergeCell ref="AQ149:AR149"/>
    <mergeCell ref="AJ150:AK150"/>
    <mergeCell ref="D149:F149"/>
    <mergeCell ref="G149:I149"/>
    <mergeCell ref="J149:L149"/>
    <mergeCell ref="Y149:AA149"/>
    <mergeCell ref="AB149:AD149"/>
    <mergeCell ref="D150:F150"/>
    <mergeCell ref="G150:I150"/>
    <mergeCell ref="J150:L150"/>
    <mergeCell ref="M150:O150"/>
    <mergeCell ref="V150:X150"/>
    <mergeCell ref="Y150:AA150"/>
    <mergeCell ref="AE151:AG151"/>
    <mergeCell ref="AH151:AI151"/>
    <mergeCell ref="AE150:AG150"/>
    <mergeCell ref="AH150:AI150"/>
    <mergeCell ref="AB150:AD150"/>
    <mergeCell ref="S151:U151"/>
    <mergeCell ref="V151:X151"/>
    <mergeCell ref="AY151:BA151"/>
    <mergeCell ref="BB151:BD151"/>
    <mergeCell ref="Y151:AA151"/>
    <mergeCell ref="AJ151:AK151"/>
    <mergeCell ref="AL151:AN151"/>
    <mergeCell ref="AB151:AD151"/>
    <mergeCell ref="AO151:AP151"/>
    <mergeCell ref="AQ151:AR151"/>
    <mergeCell ref="AL150:AN150"/>
    <mergeCell ref="AQ150:AR150"/>
    <mergeCell ref="AS150:AU150"/>
    <mergeCell ref="BB150:BD150"/>
    <mergeCell ref="AO150:AP150"/>
    <mergeCell ref="AY150:BA150"/>
    <mergeCell ref="BI150:BK150"/>
    <mergeCell ref="D151:F151"/>
    <mergeCell ref="G151:I151"/>
    <mergeCell ref="J151:L151"/>
    <mergeCell ref="M151:O151"/>
    <mergeCell ref="P151:R151"/>
    <mergeCell ref="AS151:AU151"/>
    <mergeCell ref="AV151:AX151"/>
    <mergeCell ref="BE151:BH151"/>
    <mergeCell ref="BI151:BK151"/>
    <mergeCell ref="AE152:AG152"/>
    <mergeCell ref="AH152:AI152"/>
    <mergeCell ref="D152:F152"/>
    <mergeCell ref="G152:I152"/>
    <mergeCell ref="J152:L152"/>
    <mergeCell ref="M152:O152"/>
    <mergeCell ref="P152:R152"/>
    <mergeCell ref="S152:U152"/>
    <mergeCell ref="V152:X152"/>
    <mergeCell ref="Y152:AA152"/>
    <mergeCell ref="AJ152:AK152"/>
    <mergeCell ref="M153:O153"/>
    <mergeCell ref="P153:R153"/>
    <mergeCell ref="S153:U153"/>
    <mergeCell ref="V153:X153"/>
    <mergeCell ref="Y153:AA153"/>
    <mergeCell ref="AE153:AG153"/>
    <mergeCell ref="AH153:AI153"/>
    <mergeCell ref="AJ153:AK153"/>
    <mergeCell ref="AB152:AD152"/>
    <mergeCell ref="BE153:BH153"/>
    <mergeCell ref="AL152:AN152"/>
    <mergeCell ref="AO152:AP152"/>
    <mergeCell ref="BI152:BK152"/>
    <mergeCell ref="AV152:AX152"/>
    <mergeCell ref="AY152:BA152"/>
    <mergeCell ref="AQ152:AR152"/>
    <mergeCell ref="AS152:AU152"/>
    <mergeCell ref="BB152:BD152"/>
    <mergeCell ref="BE152:BH152"/>
    <mergeCell ref="AL153:AN153"/>
    <mergeCell ref="AO153:AP153"/>
    <mergeCell ref="AQ153:AR153"/>
    <mergeCell ref="AY153:BA153"/>
    <mergeCell ref="BB153:BD153"/>
    <mergeCell ref="AB153:AD153"/>
    <mergeCell ref="D154:F154"/>
    <mergeCell ref="G154:I154"/>
    <mergeCell ref="J154:L154"/>
    <mergeCell ref="M154:O154"/>
    <mergeCell ref="AB154:AD154"/>
    <mergeCell ref="D153:F153"/>
    <mergeCell ref="G153:I153"/>
    <mergeCell ref="J153:L153"/>
    <mergeCell ref="BI153:BK153"/>
    <mergeCell ref="P154:R154"/>
    <mergeCell ref="S154:U154"/>
    <mergeCell ref="AS153:AU153"/>
    <mergeCell ref="AV153:AX153"/>
    <mergeCell ref="BE154:BH154"/>
    <mergeCell ref="AV154:AX154"/>
    <mergeCell ref="AY154:BA154"/>
    <mergeCell ref="V154:X154"/>
    <mergeCell ref="Y154:AA154"/>
    <mergeCell ref="AE154:AG154"/>
    <mergeCell ref="AH154:AI154"/>
    <mergeCell ref="AJ154:AK154"/>
    <mergeCell ref="AL154:AN154"/>
    <mergeCell ref="AO154:AP154"/>
    <mergeCell ref="AY155:BA155"/>
    <mergeCell ref="BB155:BD155"/>
    <mergeCell ref="Y155:AA155"/>
    <mergeCell ref="AB155:AD155"/>
    <mergeCell ref="AE155:AG155"/>
    <mergeCell ref="AH155:AI155"/>
    <mergeCell ref="AJ155:AK155"/>
    <mergeCell ref="AL155:AN155"/>
    <mergeCell ref="AO155:AP155"/>
    <mergeCell ref="BI155:BK155"/>
    <mergeCell ref="AQ154:AR154"/>
    <mergeCell ref="AS154:AU154"/>
    <mergeCell ref="BB154:BD154"/>
    <mergeCell ref="AQ155:AR155"/>
    <mergeCell ref="Y156:AA156"/>
    <mergeCell ref="BI154:BK154"/>
    <mergeCell ref="AV155:AX155"/>
    <mergeCell ref="BE155:BH155"/>
    <mergeCell ref="AS156:AU156"/>
    <mergeCell ref="D155:F155"/>
    <mergeCell ref="G155:I155"/>
    <mergeCell ref="J155:L155"/>
    <mergeCell ref="M155:O155"/>
    <mergeCell ref="P155:R155"/>
    <mergeCell ref="AS155:AU155"/>
    <mergeCell ref="S155:U155"/>
    <mergeCell ref="V155:X155"/>
    <mergeCell ref="D156:F156"/>
    <mergeCell ref="G156:I156"/>
    <mergeCell ref="J156:L156"/>
    <mergeCell ref="M156:O156"/>
    <mergeCell ref="P156:R156"/>
    <mergeCell ref="S156:U156"/>
    <mergeCell ref="V156:X156"/>
    <mergeCell ref="BB156:BD156"/>
    <mergeCell ref="BE156:BH156"/>
    <mergeCell ref="AB156:AD156"/>
    <mergeCell ref="AE156:AG156"/>
    <mergeCell ref="AH156:AI156"/>
    <mergeCell ref="AJ156:AK156"/>
    <mergeCell ref="AL156:AN156"/>
    <mergeCell ref="AO156:AP156"/>
    <mergeCell ref="AQ156:AR156"/>
    <mergeCell ref="AV156:AX156"/>
    <mergeCell ref="AY156:BA156"/>
    <mergeCell ref="BI156:BK156"/>
    <mergeCell ref="D157:F157"/>
    <mergeCell ref="G157:I157"/>
    <mergeCell ref="J157:L157"/>
    <mergeCell ref="M157:O157"/>
    <mergeCell ref="P157:R157"/>
    <mergeCell ref="S157:U157"/>
    <mergeCell ref="V157:X157"/>
    <mergeCell ref="BE157:BH157"/>
    <mergeCell ref="BI157:BK157"/>
    <mergeCell ref="AJ157:AK157"/>
    <mergeCell ref="AL157:AN157"/>
    <mergeCell ref="AO157:AP157"/>
    <mergeCell ref="AQ157:AR157"/>
    <mergeCell ref="AS157:AU157"/>
    <mergeCell ref="AV157:AX157"/>
    <mergeCell ref="AY157:BA157"/>
    <mergeCell ref="BB157:BD157"/>
    <mergeCell ref="Y157:AA157"/>
    <mergeCell ref="AB157:AD157"/>
    <mergeCell ref="AE157:AG157"/>
    <mergeCell ref="AH157:AI157"/>
    <mergeCell ref="P161:U161"/>
    <mergeCell ref="V161:X161"/>
    <mergeCell ref="Y161:AA161"/>
    <mergeCell ref="AB161:AD161"/>
    <mergeCell ref="AO161:AP161"/>
    <mergeCell ref="AQ161:AR161"/>
    <mergeCell ref="AJ161:AK161"/>
    <mergeCell ref="AL161:AN161"/>
    <mergeCell ref="C159:C162"/>
    <mergeCell ref="D159:U160"/>
    <mergeCell ref="V159:AD160"/>
    <mergeCell ref="AE159:AR159"/>
    <mergeCell ref="D161:I161"/>
    <mergeCell ref="J161:O161"/>
    <mergeCell ref="AQ162:AR162"/>
    <mergeCell ref="AB162:AD162"/>
    <mergeCell ref="AE162:AG162"/>
    <mergeCell ref="AH162:AI162"/>
    <mergeCell ref="AY159:BA161"/>
    <mergeCell ref="BB159:BE162"/>
    <mergeCell ref="AV162:AX162"/>
    <mergeCell ref="AY162:BA162"/>
    <mergeCell ref="AS159:AU159"/>
    <mergeCell ref="AV159:AX161"/>
    <mergeCell ref="AJ162:AK162"/>
    <mergeCell ref="BF159:BH162"/>
    <mergeCell ref="AE160:AK160"/>
    <mergeCell ref="AL160:AR160"/>
    <mergeCell ref="AS160:AU161"/>
    <mergeCell ref="AE161:AG161"/>
    <mergeCell ref="AH161:AI161"/>
    <mergeCell ref="AL162:AN162"/>
    <mergeCell ref="AO162:AP162"/>
    <mergeCell ref="AS162:AU162"/>
    <mergeCell ref="Y162:AA162"/>
    <mergeCell ref="P162:R162"/>
    <mergeCell ref="S162:U162"/>
    <mergeCell ref="D162:F162"/>
    <mergeCell ref="G162:I162"/>
    <mergeCell ref="J162:L162"/>
    <mergeCell ref="M162:O162"/>
    <mergeCell ref="V162:X162"/>
    <mergeCell ref="V163:X163"/>
    <mergeCell ref="Y163:AA163"/>
    <mergeCell ref="D163:F163"/>
    <mergeCell ref="G163:I163"/>
    <mergeCell ref="J163:L163"/>
    <mergeCell ref="M163:O163"/>
    <mergeCell ref="P163:R163"/>
    <mergeCell ref="S163:U163"/>
    <mergeCell ref="AB164:AD164"/>
    <mergeCell ref="AE164:AG164"/>
    <mergeCell ref="BB163:BE163"/>
    <mergeCell ref="BF163:BH163"/>
    <mergeCell ref="AV163:AX163"/>
    <mergeCell ref="AY163:BA163"/>
    <mergeCell ref="AL163:AN163"/>
    <mergeCell ref="AO163:AP163"/>
    <mergeCell ref="AB163:AD163"/>
    <mergeCell ref="AE163:AG163"/>
    <mergeCell ref="AQ163:AR163"/>
    <mergeCell ref="AS163:AU163"/>
    <mergeCell ref="AH163:AI163"/>
    <mergeCell ref="AJ163:AK163"/>
    <mergeCell ref="D164:F164"/>
    <mergeCell ref="G164:I164"/>
    <mergeCell ref="J164:L164"/>
    <mergeCell ref="M164:O164"/>
    <mergeCell ref="AL164:AN164"/>
    <mergeCell ref="AO164:AP164"/>
    <mergeCell ref="AV164:AX164"/>
    <mergeCell ref="AY164:BA164"/>
    <mergeCell ref="BB164:BE164"/>
    <mergeCell ref="BF164:BH164"/>
    <mergeCell ref="J165:L165"/>
    <mergeCell ref="M165:O165"/>
    <mergeCell ref="P165:R165"/>
    <mergeCell ref="S165:U165"/>
    <mergeCell ref="AQ164:AR164"/>
    <mergeCell ref="AS164:AU164"/>
    <mergeCell ref="BB165:BE165"/>
    <mergeCell ref="BF165:BH165"/>
    <mergeCell ref="AV165:AX165"/>
    <mergeCell ref="AY165:BA165"/>
    <mergeCell ref="AQ165:AR165"/>
    <mergeCell ref="AS165:AU165"/>
    <mergeCell ref="AH164:AI164"/>
    <mergeCell ref="AJ164:AK164"/>
    <mergeCell ref="AH165:AI165"/>
    <mergeCell ref="AJ165:AK165"/>
    <mergeCell ref="P164:R164"/>
    <mergeCell ref="S164:U164"/>
    <mergeCell ref="V164:X164"/>
    <mergeCell ref="Y164:AA164"/>
    <mergeCell ref="AB165:AD165"/>
    <mergeCell ref="AE165:AG165"/>
    <mergeCell ref="D165:F165"/>
    <mergeCell ref="G165:I165"/>
    <mergeCell ref="D166:F166"/>
    <mergeCell ref="G166:I166"/>
    <mergeCell ref="P166:R166"/>
    <mergeCell ref="S166:U166"/>
    <mergeCell ref="J166:L166"/>
    <mergeCell ref="M166:O166"/>
    <mergeCell ref="V166:X166"/>
    <mergeCell ref="Y166:AA166"/>
    <mergeCell ref="AQ166:AR166"/>
    <mergeCell ref="AS166:AU166"/>
    <mergeCell ref="V165:X165"/>
    <mergeCell ref="Y165:AA165"/>
    <mergeCell ref="AL166:AN166"/>
    <mergeCell ref="AO166:AP166"/>
    <mergeCell ref="AL165:AN165"/>
    <mergeCell ref="AO165:AP165"/>
    <mergeCell ref="AV166:AX166"/>
    <mergeCell ref="AY166:BA166"/>
    <mergeCell ref="BB166:BE166"/>
    <mergeCell ref="BF166:BH166"/>
    <mergeCell ref="V167:X167"/>
    <mergeCell ref="Y167:AA167"/>
    <mergeCell ref="AB166:AD166"/>
    <mergeCell ref="AE166:AG166"/>
    <mergeCell ref="AH166:AI166"/>
    <mergeCell ref="AJ166:AK166"/>
    <mergeCell ref="D167:F167"/>
    <mergeCell ref="G167:I167"/>
    <mergeCell ref="J167:L167"/>
    <mergeCell ref="M167:O167"/>
    <mergeCell ref="P167:R167"/>
    <mergeCell ref="S167:U167"/>
    <mergeCell ref="AB167:AD167"/>
    <mergeCell ref="AE167:AG167"/>
    <mergeCell ref="AH167:AI167"/>
    <mergeCell ref="AJ167:AK167"/>
    <mergeCell ref="AQ167:AR167"/>
    <mergeCell ref="AS167:AU167"/>
    <mergeCell ref="AL167:AN167"/>
    <mergeCell ref="AO167:AP167"/>
    <mergeCell ref="BB167:BE167"/>
    <mergeCell ref="BF167:BH167"/>
    <mergeCell ref="AV167:AX167"/>
    <mergeCell ref="AY167:BA167"/>
    <mergeCell ref="AB168:AD168"/>
    <mergeCell ref="AE168:AG168"/>
    <mergeCell ref="AO168:AP168"/>
    <mergeCell ref="AQ168:AR168"/>
    <mergeCell ref="BF168:BH168"/>
    <mergeCell ref="AL168:AN168"/>
    <mergeCell ref="S168:U168"/>
    <mergeCell ref="V168:X168"/>
    <mergeCell ref="Y168:AA168"/>
    <mergeCell ref="D168:F168"/>
    <mergeCell ref="G168:I168"/>
    <mergeCell ref="J168:L168"/>
    <mergeCell ref="M168:O168"/>
    <mergeCell ref="AY168:BA168"/>
    <mergeCell ref="BB168:BE168"/>
    <mergeCell ref="AS168:AU168"/>
    <mergeCell ref="AV168:AX168"/>
    <mergeCell ref="AR173:AT173"/>
    <mergeCell ref="AB172:AD172"/>
    <mergeCell ref="AE172:AG172"/>
    <mergeCell ref="AL170:AN170"/>
    <mergeCell ref="AB173:AD173"/>
    <mergeCell ref="AE173:AG173"/>
    <mergeCell ref="AH168:AI168"/>
    <mergeCell ref="AH172:AI172"/>
    <mergeCell ref="AJ172:AK172"/>
    <mergeCell ref="D173:F173"/>
    <mergeCell ref="G173:I173"/>
    <mergeCell ref="J173:L173"/>
    <mergeCell ref="Y172:AA172"/>
    <mergeCell ref="Y173:AA173"/>
    <mergeCell ref="V172:X172"/>
    <mergeCell ref="P168:R168"/>
    <mergeCell ref="AJ168:AK168"/>
    <mergeCell ref="C170:C173"/>
    <mergeCell ref="D170:U171"/>
    <mergeCell ref="V170:AD171"/>
    <mergeCell ref="M173:O173"/>
    <mergeCell ref="P173:R173"/>
    <mergeCell ref="S173:U173"/>
    <mergeCell ref="V173:X173"/>
    <mergeCell ref="D172:I172"/>
    <mergeCell ref="J172:O172"/>
    <mergeCell ref="AY170:BA173"/>
    <mergeCell ref="AE171:AK171"/>
    <mergeCell ref="AL171:AN172"/>
    <mergeCell ref="AO170:AQ172"/>
    <mergeCell ref="AR170:AT172"/>
    <mergeCell ref="AU170:AX173"/>
    <mergeCell ref="AL173:AN173"/>
    <mergeCell ref="AJ173:AK173"/>
    <mergeCell ref="AH173:AI173"/>
    <mergeCell ref="AO173:AQ173"/>
    <mergeCell ref="AE170:AK170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2:U172"/>
    <mergeCell ref="AR175:AT175"/>
    <mergeCell ref="AU174:AX174"/>
    <mergeCell ref="V175:X175"/>
    <mergeCell ref="AB174:AD174"/>
    <mergeCell ref="AE174:AG174"/>
    <mergeCell ref="AH174:AI174"/>
    <mergeCell ref="AH175:AI175"/>
    <mergeCell ref="AL174:AN174"/>
    <mergeCell ref="AJ174:AK174"/>
    <mergeCell ref="AJ175:AK175"/>
    <mergeCell ref="AY174:BA174"/>
    <mergeCell ref="D175:F175"/>
    <mergeCell ref="G175:I175"/>
    <mergeCell ref="J175:L175"/>
    <mergeCell ref="M175:O175"/>
    <mergeCell ref="P175:R175"/>
    <mergeCell ref="AY175:BA175"/>
    <mergeCell ref="Y175:AA175"/>
    <mergeCell ref="S175:U175"/>
    <mergeCell ref="AU175:AX175"/>
    <mergeCell ref="D176:F176"/>
    <mergeCell ref="G176:I176"/>
    <mergeCell ref="J176:L176"/>
    <mergeCell ref="M176:O176"/>
    <mergeCell ref="AR176:AT176"/>
    <mergeCell ref="AL175:AN175"/>
    <mergeCell ref="V176:X176"/>
    <mergeCell ref="Y176:AA176"/>
    <mergeCell ref="AB176:AD176"/>
    <mergeCell ref="AE176:AG176"/>
    <mergeCell ref="AB175:AD175"/>
    <mergeCell ref="AE175:AG175"/>
    <mergeCell ref="AO175:AQ175"/>
    <mergeCell ref="AY176:BA176"/>
    <mergeCell ref="D177:F177"/>
    <mergeCell ref="G177:I177"/>
    <mergeCell ref="J177:L177"/>
    <mergeCell ref="M177:O177"/>
    <mergeCell ref="P177:R177"/>
    <mergeCell ref="AU176:AX176"/>
    <mergeCell ref="AH176:AI176"/>
    <mergeCell ref="AJ176:AK176"/>
    <mergeCell ref="AY177:BA177"/>
    <mergeCell ref="S177:U177"/>
    <mergeCell ref="V177:X177"/>
    <mergeCell ref="Y177:AA177"/>
    <mergeCell ref="AB177:AD177"/>
    <mergeCell ref="AE177:AG177"/>
    <mergeCell ref="AR177:AT177"/>
    <mergeCell ref="AJ177:AK177"/>
    <mergeCell ref="AL177:AN177"/>
    <mergeCell ref="AY178:BA178"/>
    <mergeCell ref="AY179:BA179"/>
    <mergeCell ref="AE178:AG178"/>
    <mergeCell ref="AJ178:AK178"/>
    <mergeCell ref="AR178:AT178"/>
    <mergeCell ref="AU177:AX177"/>
    <mergeCell ref="D178:F178"/>
    <mergeCell ref="G178:I178"/>
    <mergeCell ref="J178:L178"/>
    <mergeCell ref="M178:O178"/>
    <mergeCell ref="P178:R178"/>
    <mergeCell ref="S178:U178"/>
    <mergeCell ref="AU178:AX178"/>
    <mergeCell ref="AU179:AX179"/>
    <mergeCell ref="AR179:AT179"/>
    <mergeCell ref="AB178:AD178"/>
    <mergeCell ref="AE179:AG179"/>
    <mergeCell ref="AB179:AD179"/>
    <mergeCell ref="AH179:AI179"/>
    <mergeCell ref="AJ179:AK179"/>
    <mergeCell ref="AH178:AI178"/>
    <mergeCell ref="D179:F179"/>
    <mergeCell ref="G179:I179"/>
    <mergeCell ref="J179:L179"/>
    <mergeCell ref="M179:O179"/>
    <mergeCell ref="P179:R179"/>
    <mergeCell ref="S179:U179"/>
    <mergeCell ref="V179:X179"/>
    <mergeCell ref="Y179:AA179"/>
    <mergeCell ref="AL179:AN179"/>
    <mergeCell ref="AO179:AQ179"/>
    <mergeCell ref="AL178:AN178"/>
    <mergeCell ref="AO178:AQ178"/>
    <mergeCell ref="Y178:AA178"/>
    <mergeCell ref="AR174:AT174"/>
    <mergeCell ref="AO174:AQ174"/>
    <mergeCell ref="J129:L129"/>
    <mergeCell ref="V178:X178"/>
    <mergeCell ref="P176:R176"/>
    <mergeCell ref="S176:U176"/>
    <mergeCell ref="AO177:AQ177"/>
    <mergeCell ref="AL176:AN176"/>
    <mergeCell ref="AO176:AQ176"/>
    <mergeCell ref="AH177:AI177"/>
    <mergeCell ref="C127:C129"/>
    <mergeCell ref="D127:U127"/>
    <mergeCell ref="V127:AD127"/>
    <mergeCell ref="AB129:AD129"/>
    <mergeCell ref="D129:F129"/>
    <mergeCell ref="G129:I129"/>
    <mergeCell ref="D128:I128"/>
    <mergeCell ref="J128:O128"/>
    <mergeCell ref="P128:U128"/>
    <mergeCell ref="P129:R129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03"/>
  <sheetViews>
    <sheetView showZeros="0" zoomScale="80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M47" sqref="M47"/>
    </sheetView>
  </sheetViews>
  <sheetFormatPr defaultColWidth="14.6640625" defaultRowHeight="14.25" customHeight="1"/>
  <cols>
    <col min="1" max="1" width="3.33203125" style="35" customWidth="1"/>
    <col min="2" max="2" width="11.6640625" style="35" customWidth="1"/>
    <col min="3" max="3" width="31.5" style="35" customWidth="1"/>
    <col min="4" max="4" width="4.5" style="35" customWidth="1"/>
    <col min="5" max="5" width="4.33203125" style="35" customWidth="1"/>
    <col min="6" max="6" width="7.6640625" style="35" customWidth="1"/>
    <col min="7" max="7" width="6.1640625" style="35" customWidth="1"/>
    <col min="8" max="8" width="8.1640625" style="35" customWidth="1"/>
    <col min="9" max="9" width="5.5" style="35" customWidth="1"/>
    <col min="10" max="10" width="8.1640625" style="35" customWidth="1"/>
    <col min="11" max="12" width="7" style="35" customWidth="1"/>
    <col min="13" max="13" width="5.83203125" style="35" customWidth="1"/>
    <col min="14" max="14" width="6.1640625" style="35" customWidth="1"/>
    <col min="15" max="15" width="5.83203125" style="35" customWidth="1"/>
    <col min="16" max="16" width="5.1640625" style="35" customWidth="1"/>
    <col min="17" max="17" width="5.83203125" style="35" customWidth="1"/>
    <col min="18" max="18" width="9.1640625" style="35" customWidth="1"/>
    <col min="19" max="19" width="5.33203125" style="35" customWidth="1"/>
    <col min="20" max="20" width="6.6640625" style="35" customWidth="1"/>
    <col min="21" max="21" width="5.83203125" style="35" customWidth="1"/>
    <col min="22" max="22" width="6.6640625" style="35" customWidth="1"/>
    <col min="23" max="26" width="4.6640625" style="35" customWidth="1"/>
    <col min="27" max="27" width="5.33203125" style="35" customWidth="1"/>
    <col min="28" max="28" width="6.1640625" style="35" customWidth="1"/>
    <col min="29" max="29" width="5.1640625" style="35" customWidth="1"/>
    <col min="30" max="30" width="7.1640625" style="35" customWidth="1"/>
    <col min="31" max="31" width="5.33203125" style="35" customWidth="1"/>
    <col min="32" max="32" width="5.6640625" style="35" customWidth="1"/>
    <col min="33" max="33" width="4.6640625" style="35" customWidth="1"/>
    <col min="34" max="34" width="5.6640625" style="35" customWidth="1"/>
    <col min="35" max="37" width="5.1640625" style="35" customWidth="1"/>
    <col min="38" max="38" width="7.6640625" style="35" customWidth="1"/>
    <col min="39" max="39" width="6.83203125" style="35" customWidth="1"/>
    <col min="40" max="40" width="6.5" style="35" customWidth="1"/>
    <col min="41" max="41" width="6" style="35" customWidth="1"/>
    <col min="42" max="42" width="5.83203125" style="35" customWidth="1"/>
    <col min="43" max="47" width="4.6640625" style="35" customWidth="1"/>
    <col min="48" max="49" width="6.1640625" style="35" customWidth="1"/>
    <col min="50" max="50" width="5.6640625" style="35" customWidth="1"/>
    <col min="51" max="51" width="5.83203125" style="35" customWidth="1"/>
    <col min="52" max="52" width="5.6640625" style="35" customWidth="1"/>
    <col min="53" max="54" width="4.6640625" style="35" customWidth="1"/>
    <col min="55" max="56" width="5.1640625" style="35" customWidth="1"/>
    <col min="57" max="57" width="4.6640625" style="35" customWidth="1"/>
    <col min="58" max="58" width="6.1640625" style="35" customWidth="1"/>
    <col min="59" max="59" width="5" style="35" customWidth="1"/>
    <col min="60" max="60" width="7.33203125" style="35" customWidth="1"/>
    <col min="61" max="62" width="6" style="35" customWidth="1"/>
    <col min="63" max="67" width="4.6640625" style="35" customWidth="1"/>
    <col min="68" max="68" width="6.1640625" style="35" customWidth="1"/>
    <col min="69" max="69" width="5.6640625" style="35" customWidth="1"/>
    <col min="70" max="70" width="7.33203125" style="35" customWidth="1"/>
    <col min="71" max="71" width="5.5" style="35" customWidth="1"/>
    <col min="72" max="72" width="6.5" style="35" customWidth="1"/>
    <col min="73" max="75" width="4.6640625" style="35" customWidth="1"/>
    <col min="76" max="76" width="5.5" style="35" customWidth="1"/>
    <col min="77" max="77" width="5.33203125" style="35" customWidth="1"/>
    <col min="78" max="78" width="5.5" style="35" customWidth="1"/>
    <col min="79" max="79" width="7.5" style="112" customWidth="1"/>
    <col min="80" max="80" width="13.83203125" style="112" customWidth="1"/>
    <col min="81" max="16384" width="14.6640625" style="35"/>
  </cols>
  <sheetData>
    <row r="1" spans="1:100" ht="12.75" customHeight="1">
      <c r="A1" s="325"/>
      <c r="B1" s="318" t="s">
        <v>54</v>
      </c>
      <c r="C1" s="326" t="s">
        <v>265</v>
      </c>
      <c r="D1" s="323" t="s">
        <v>94</v>
      </c>
      <c r="E1" s="323"/>
      <c r="F1" s="323"/>
      <c r="G1" s="323"/>
      <c r="H1" s="323" t="s">
        <v>266</v>
      </c>
      <c r="I1" s="323"/>
      <c r="J1" s="323"/>
      <c r="K1" s="323"/>
      <c r="L1" s="323"/>
      <c r="M1" s="323"/>
      <c r="N1" s="323"/>
      <c r="O1" s="323"/>
      <c r="P1" s="323"/>
      <c r="Q1" s="323"/>
      <c r="R1" s="318" t="s">
        <v>95</v>
      </c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31" t="s">
        <v>267</v>
      </c>
      <c r="CA1" s="334" t="s">
        <v>268</v>
      </c>
      <c r="CB1" s="335"/>
    </row>
    <row r="2" spans="1:100" ht="18.75" customHeight="1">
      <c r="A2" s="325"/>
      <c r="B2" s="318"/>
      <c r="C2" s="326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18" t="s">
        <v>96</v>
      </c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 t="s">
        <v>97</v>
      </c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 t="s">
        <v>98</v>
      </c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32"/>
      <c r="CA2" s="336"/>
      <c r="CB2" s="337"/>
    </row>
    <row r="3" spans="1:100" ht="25.5" customHeight="1">
      <c r="A3" s="325"/>
      <c r="B3" s="318"/>
      <c r="C3" s="326"/>
      <c r="D3" s="324" t="s">
        <v>99</v>
      </c>
      <c r="E3" s="324" t="s">
        <v>100</v>
      </c>
      <c r="F3" s="324" t="s">
        <v>101</v>
      </c>
      <c r="G3" s="324" t="s">
        <v>269</v>
      </c>
      <c r="H3" s="320" t="s">
        <v>270</v>
      </c>
      <c r="I3" s="324" t="s">
        <v>102</v>
      </c>
      <c r="J3" s="323" t="s">
        <v>271</v>
      </c>
      <c r="K3" s="323"/>
      <c r="L3" s="323"/>
      <c r="M3" s="323"/>
      <c r="N3" s="323"/>
      <c r="O3" s="323"/>
      <c r="P3" s="323"/>
      <c r="Q3" s="323"/>
      <c r="R3" s="318" t="s">
        <v>104</v>
      </c>
      <c r="S3" s="318"/>
      <c r="T3" s="318"/>
      <c r="U3" s="318"/>
      <c r="V3" s="318"/>
      <c r="W3" s="318"/>
      <c r="X3" s="318"/>
      <c r="Y3" s="318"/>
      <c r="Z3" s="318"/>
      <c r="AA3" s="318"/>
      <c r="AB3" s="318" t="s">
        <v>105</v>
      </c>
      <c r="AC3" s="318"/>
      <c r="AD3" s="318"/>
      <c r="AE3" s="318"/>
      <c r="AF3" s="318"/>
      <c r="AG3" s="318"/>
      <c r="AH3" s="318"/>
      <c r="AI3" s="318"/>
      <c r="AJ3" s="318"/>
      <c r="AK3" s="318"/>
      <c r="AL3" s="318" t="s">
        <v>106</v>
      </c>
      <c r="AM3" s="318"/>
      <c r="AN3" s="318"/>
      <c r="AO3" s="318"/>
      <c r="AP3" s="318"/>
      <c r="AQ3" s="318"/>
      <c r="AR3" s="318"/>
      <c r="AS3" s="318"/>
      <c r="AT3" s="318"/>
      <c r="AU3" s="318"/>
      <c r="AV3" s="318" t="s">
        <v>107</v>
      </c>
      <c r="AW3" s="318"/>
      <c r="AX3" s="318"/>
      <c r="AY3" s="318"/>
      <c r="AZ3" s="318"/>
      <c r="BA3" s="318"/>
      <c r="BB3" s="318"/>
      <c r="BC3" s="318"/>
      <c r="BD3" s="318"/>
      <c r="BE3" s="318"/>
      <c r="BF3" s="318" t="s">
        <v>108</v>
      </c>
      <c r="BG3" s="318"/>
      <c r="BH3" s="318"/>
      <c r="BI3" s="318"/>
      <c r="BJ3" s="318"/>
      <c r="BK3" s="318"/>
      <c r="BL3" s="318"/>
      <c r="BM3" s="318"/>
      <c r="BN3" s="318"/>
      <c r="BO3" s="318"/>
      <c r="BP3" s="318" t="s">
        <v>109</v>
      </c>
      <c r="BQ3" s="318"/>
      <c r="BR3" s="318"/>
      <c r="BS3" s="318"/>
      <c r="BT3" s="318"/>
      <c r="BU3" s="318"/>
      <c r="BV3" s="318"/>
      <c r="BW3" s="318"/>
      <c r="BX3" s="318"/>
      <c r="BY3" s="318"/>
      <c r="BZ3" s="332"/>
      <c r="CA3" s="336"/>
      <c r="CB3" s="337"/>
    </row>
    <row r="4" spans="1:100" ht="12.75" customHeight="1">
      <c r="A4" s="325"/>
      <c r="B4" s="318"/>
      <c r="C4" s="326"/>
      <c r="D4" s="324"/>
      <c r="E4" s="324"/>
      <c r="F4" s="324"/>
      <c r="G4" s="324"/>
      <c r="H4" s="321"/>
      <c r="I4" s="324"/>
      <c r="J4" s="318" t="s">
        <v>110</v>
      </c>
      <c r="K4" s="318" t="s">
        <v>111</v>
      </c>
      <c r="L4" s="318"/>
      <c r="M4" s="318"/>
      <c r="N4" s="318"/>
      <c r="O4" s="318"/>
      <c r="P4" s="318"/>
      <c r="Q4" s="318"/>
      <c r="R4" s="37"/>
      <c r="S4" s="38"/>
      <c r="T4" s="38">
        <v>17</v>
      </c>
      <c r="U4" s="38" t="s">
        <v>262</v>
      </c>
      <c r="V4" s="38"/>
      <c r="W4" s="38"/>
      <c r="X4" s="38"/>
      <c r="Y4" s="38"/>
      <c r="Z4" s="38"/>
      <c r="AA4" s="39"/>
      <c r="AB4" s="37"/>
      <c r="AC4" s="38"/>
      <c r="AD4" s="38"/>
      <c r="AE4" s="38">
        <v>22</v>
      </c>
      <c r="AF4" s="38" t="s">
        <v>240</v>
      </c>
      <c r="AG4" s="38"/>
      <c r="AH4" s="38"/>
      <c r="AI4" s="38"/>
      <c r="AJ4" s="38"/>
      <c r="AK4" s="38"/>
      <c r="AL4" s="37"/>
      <c r="AM4" s="38"/>
      <c r="AN4" s="38"/>
      <c r="AO4" s="38">
        <v>13</v>
      </c>
      <c r="AP4" s="38" t="s">
        <v>240</v>
      </c>
      <c r="AQ4" s="38"/>
      <c r="AR4" s="38"/>
      <c r="AS4" s="38"/>
      <c r="AT4" s="38"/>
      <c r="AU4" s="39"/>
      <c r="AV4" s="37"/>
      <c r="AW4" s="38"/>
      <c r="AX4" s="38"/>
      <c r="AY4" s="38">
        <v>16</v>
      </c>
      <c r="AZ4" s="38" t="s">
        <v>262</v>
      </c>
      <c r="BA4" s="38"/>
      <c r="BB4" s="38"/>
      <c r="BC4" s="38"/>
      <c r="BD4" s="38"/>
      <c r="BE4" s="39"/>
      <c r="BF4" s="37"/>
      <c r="BG4" s="38"/>
      <c r="BH4" s="38"/>
      <c r="BI4" s="38">
        <v>13</v>
      </c>
      <c r="BJ4" s="38" t="s">
        <v>262</v>
      </c>
      <c r="BK4" s="38"/>
      <c r="BL4" s="38"/>
      <c r="BM4" s="38"/>
      <c r="BN4" s="38"/>
      <c r="BO4" s="39"/>
      <c r="BP4" s="37"/>
      <c r="BQ4" s="38"/>
      <c r="BR4" s="38"/>
      <c r="BS4" s="38">
        <v>10</v>
      </c>
      <c r="BT4" s="38" t="s">
        <v>262</v>
      </c>
      <c r="BU4" s="38"/>
      <c r="BV4" s="38"/>
      <c r="BW4" s="38"/>
      <c r="BX4" s="38"/>
      <c r="BY4" s="39"/>
      <c r="BZ4" s="332"/>
      <c r="CA4" s="338"/>
      <c r="CB4" s="339"/>
    </row>
    <row r="5" spans="1:100" ht="16.5" customHeight="1">
      <c r="A5" s="325"/>
      <c r="B5" s="318"/>
      <c r="C5" s="326"/>
      <c r="D5" s="324"/>
      <c r="E5" s="324"/>
      <c r="F5" s="324"/>
      <c r="G5" s="324"/>
      <c r="H5" s="321"/>
      <c r="I5" s="324"/>
      <c r="J5" s="318"/>
      <c r="K5" s="324" t="s">
        <v>272</v>
      </c>
      <c r="L5" s="324" t="s">
        <v>112</v>
      </c>
      <c r="M5" s="324" t="s">
        <v>113</v>
      </c>
      <c r="N5" s="324" t="s">
        <v>251</v>
      </c>
      <c r="O5" s="320" t="s">
        <v>273</v>
      </c>
      <c r="P5" s="324" t="s">
        <v>103</v>
      </c>
      <c r="Q5" s="324" t="s">
        <v>274</v>
      </c>
      <c r="R5" s="320" t="s">
        <v>270</v>
      </c>
      <c r="S5" s="320" t="s">
        <v>275</v>
      </c>
      <c r="T5" s="320" t="s">
        <v>276</v>
      </c>
      <c r="U5" s="318" t="s">
        <v>111</v>
      </c>
      <c r="V5" s="318"/>
      <c r="W5" s="318"/>
      <c r="X5" s="318"/>
      <c r="Y5" s="318"/>
      <c r="Z5" s="318"/>
      <c r="AA5" s="318"/>
      <c r="AB5" s="320" t="s">
        <v>270</v>
      </c>
      <c r="AC5" s="324" t="s">
        <v>275</v>
      </c>
      <c r="AD5" s="320" t="s">
        <v>276</v>
      </c>
      <c r="AE5" s="318" t="s">
        <v>111</v>
      </c>
      <c r="AF5" s="318"/>
      <c r="AG5" s="318"/>
      <c r="AH5" s="318"/>
      <c r="AI5" s="318"/>
      <c r="AJ5" s="318"/>
      <c r="AK5" s="318"/>
      <c r="AL5" s="324" t="s">
        <v>270</v>
      </c>
      <c r="AM5" s="324" t="s">
        <v>275</v>
      </c>
      <c r="AN5" s="324" t="s">
        <v>276</v>
      </c>
      <c r="AO5" s="318" t="s">
        <v>111</v>
      </c>
      <c r="AP5" s="318"/>
      <c r="AQ5" s="318"/>
      <c r="AR5" s="318"/>
      <c r="AS5" s="318"/>
      <c r="AT5" s="318"/>
      <c r="AU5" s="318"/>
      <c r="AV5" s="324" t="s">
        <v>270</v>
      </c>
      <c r="AW5" s="324" t="s">
        <v>275</v>
      </c>
      <c r="AX5" s="324" t="s">
        <v>276</v>
      </c>
      <c r="AY5" s="318" t="s">
        <v>111</v>
      </c>
      <c r="AZ5" s="318"/>
      <c r="BA5" s="318"/>
      <c r="BB5" s="318"/>
      <c r="BC5" s="318"/>
      <c r="BD5" s="318"/>
      <c r="BE5" s="318"/>
      <c r="BF5" s="324" t="s">
        <v>270</v>
      </c>
      <c r="BG5" s="324" t="s">
        <v>275</v>
      </c>
      <c r="BH5" s="324" t="s">
        <v>276</v>
      </c>
      <c r="BI5" s="318" t="s">
        <v>111</v>
      </c>
      <c r="BJ5" s="318"/>
      <c r="BK5" s="318"/>
      <c r="BL5" s="318"/>
      <c r="BM5" s="318"/>
      <c r="BN5" s="318"/>
      <c r="BO5" s="318"/>
      <c r="BP5" s="324" t="s">
        <v>270</v>
      </c>
      <c r="BQ5" s="324" t="s">
        <v>275</v>
      </c>
      <c r="BR5" s="324" t="s">
        <v>276</v>
      </c>
      <c r="BS5" s="318" t="s">
        <v>111</v>
      </c>
      <c r="BT5" s="318"/>
      <c r="BU5" s="318"/>
      <c r="BV5" s="318"/>
      <c r="BW5" s="318"/>
      <c r="BX5" s="318"/>
      <c r="BY5" s="318"/>
      <c r="BZ5" s="332"/>
      <c r="CA5" s="329" t="s">
        <v>114</v>
      </c>
      <c r="CB5" s="329" t="s">
        <v>115</v>
      </c>
    </row>
    <row r="6" spans="1:100" ht="71.25" customHeight="1">
      <c r="A6" s="325"/>
      <c r="B6" s="318"/>
      <c r="C6" s="326"/>
      <c r="D6" s="324"/>
      <c r="E6" s="324"/>
      <c r="F6" s="324"/>
      <c r="G6" s="324"/>
      <c r="H6" s="322"/>
      <c r="I6" s="324"/>
      <c r="J6" s="318"/>
      <c r="K6" s="324"/>
      <c r="L6" s="324"/>
      <c r="M6" s="324"/>
      <c r="N6" s="324"/>
      <c r="O6" s="322"/>
      <c r="P6" s="324"/>
      <c r="Q6" s="324"/>
      <c r="R6" s="322"/>
      <c r="S6" s="322"/>
      <c r="T6" s="322"/>
      <c r="U6" s="36" t="s">
        <v>272</v>
      </c>
      <c r="V6" s="36" t="s">
        <v>116</v>
      </c>
      <c r="W6" s="36" t="s">
        <v>113</v>
      </c>
      <c r="X6" s="36" t="s">
        <v>252</v>
      </c>
      <c r="Y6" s="36" t="s">
        <v>273</v>
      </c>
      <c r="Z6" s="36" t="s">
        <v>103</v>
      </c>
      <c r="AA6" s="36" t="s">
        <v>274</v>
      </c>
      <c r="AB6" s="322"/>
      <c r="AC6" s="327"/>
      <c r="AD6" s="322"/>
      <c r="AE6" s="36" t="s">
        <v>272</v>
      </c>
      <c r="AF6" s="36" t="s">
        <v>116</v>
      </c>
      <c r="AG6" s="36" t="s">
        <v>113</v>
      </c>
      <c r="AH6" s="36" t="s">
        <v>252</v>
      </c>
      <c r="AI6" s="36" t="s">
        <v>273</v>
      </c>
      <c r="AJ6" s="36" t="s">
        <v>103</v>
      </c>
      <c r="AK6" s="36" t="s">
        <v>274</v>
      </c>
      <c r="AL6" s="324"/>
      <c r="AM6" s="327"/>
      <c r="AN6" s="324"/>
      <c r="AO6" s="36" t="s">
        <v>272</v>
      </c>
      <c r="AP6" s="36" t="s">
        <v>116</v>
      </c>
      <c r="AQ6" s="36" t="s">
        <v>113</v>
      </c>
      <c r="AR6" s="36" t="s">
        <v>252</v>
      </c>
      <c r="AS6" s="36" t="s">
        <v>273</v>
      </c>
      <c r="AT6" s="36" t="s">
        <v>103</v>
      </c>
      <c r="AU6" s="36" t="s">
        <v>274</v>
      </c>
      <c r="AV6" s="324"/>
      <c r="AW6" s="327"/>
      <c r="AX6" s="324"/>
      <c r="AY6" s="36" t="s">
        <v>272</v>
      </c>
      <c r="AZ6" s="36" t="s">
        <v>116</v>
      </c>
      <c r="BA6" s="36" t="s">
        <v>113</v>
      </c>
      <c r="BB6" s="36" t="s">
        <v>252</v>
      </c>
      <c r="BC6" s="36" t="s">
        <v>273</v>
      </c>
      <c r="BD6" s="36" t="s">
        <v>103</v>
      </c>
      <c r="BE6" s="36" t="s">
        <v>274</v>
      </c>
      <c r="BF6" s="324"/>
      <c r="BG6" s="327"/>
      <c r="BH6" s="324"/>
      <c r="BI6" s="36" t="s">
        <v>272</v>
      </c>
      <c r="BJ6" s="36" t="s">
        <v>116</v>
      </c>
      <c r="BK6" s="36" t="s">
        <v>113</v>
      </c>
      <c r="BL6" s="36" t="s">
        <v>252</v>
      </c>
      <c r="BM6" s="36" t="s">
        <v>273</v>
      </c>
      <c r="BN6" s="36" t="s">
        <v>103</v>
      </c>
      <c r="BO6" s="36" t="s">
        <v>274</v>
      </c>
      <c r="BP6" s="324"/>
      <c r="BQ6" s="327"/>
      <c r="BR6" s="324"/>
      <c r="BS6" s="36" t="s">
        <v>272</v>
      </c>
      <c r="BT6" s="36" t="s">
        <v>116</v>
      </c>
      <c r="BU6" s="36" t="s">
        <v>113</v>
      </c>
      <c r="BV6" s="36" t="s">
        <v>252</v>
      </c>
      <c r="BW6" s="36" t="s">
        <v>273</v>
      </c>
      <c r="BX6" s="36" t="s">
        <v>103</v>
      </c>
      <c r="BY6" s="36" t="s">
        <v>274</v>
      </c>
      <c r="BZ6" s="333"/>
      <c r="CA6" s="330"/>
      <c r="CB6" s="330"/>
    </row>
    <row r="7" spans="1:100" ht="14.25" customHeight="1">
      <c r="A7" s="32"/>
      <c r="B7" s="33" t="s">
        <v>31</v>
      </c>
      <c r="C7" s="33" t="s">
        <v>16</v>
      </c>
      <c r="D7" s="33" t="s">
        <v>17</v>
      </c>
      <c r="E7" s="33" t="s">
        <v>18</v>
      </c>
      <c r="F7" s="33" t="s">
        <v>36</v>
      </c>
      <c r="G7" s="33" t="s">
        <v>19</v>
      </c>
      <c r="H7" s="33" t="s">
        <v>20</v>
      </c>
      <c r="I7" s="33" t="s">
        <v>21</v>
      </c>
      <c r="J7" s="33" t="s">
        <v>22</v>
      </c>
      <c r="K7" s="33" t="s">
        <v>23</v>
      </c>
      <c r="L7" s="33" t="s">
        <v>24</v>
      </c>
      <c r="M7" s="33" t="s">
        <v>25</v>
      </c>
      <c r="N7" s="33" t="s">
        <v>26</v>
      </c>
      <c r="O7" s="33" t="s">
        <v>27</v>
      </c>
      <c r="P7" s="33" t="s">
        <v>28</v>
      </c>
      <c r="Q7" s="33" t="s">
        <v>29</v>
      </c>
      <c r="R7" s="33" t="s">
        <v>76</v>
      </c>
      <c r="S7" s="33" t="s">
        <v>30</v>
      </c>
      <c r="T7" s="33" t="s">
        <v>32</v>
      </c>
      <c r="U7" s="33" t="s">
        <v>33</v>
      </c>
      <c r="V7" s="33" t="s">
        <v>34</v>
      </c>
      <c r="W7" s="33" t="s">
        <v>35</v>
      </c>
      <c r="X7" s="33" t="s">
        <v>37</v>
      </c>
      <c r="Y7" s="33" t="s">
        <v>38</v>
      </c>
      <c r="Z7" s="33" t="s">
        <v>39</v>
      </c>
      <c r="AA7" s="33" t="s">
        <v>40</v>
      </c>
      <c r="AB7" s="33" t="s">
        <v>41</v>
      </c>
      <c r="AC7" s="33" t="s">
        <v>82</v>
      </c>
      <c r="AD7" s="33" t="s">
        <v>83</v>
      </c>
      <c r="AE7" s="33" t="s">
        <v>42</v>
      </c>
      <c r="AF7" s="33" t="s">
        <v>84</v>
      </c>
      <c r="AG7" s="33" t="s">
        <v>43</v>
      </c>
      <c r="AH7" s="33" t="s">
        <v>44</v>
      </c>
      <c r="AI7" s="33" t="s">
        <v>45</v>
      </c>
      <c r="AJ7" s="33" t="s">
        <v>46</v>
      </c>
      <c r="AK7" s="33" t="s">
        <v>47</v>
      </c>
      <c r="AL7" s="33" t="s">
        <v>48</v>
      </c>
      <c r="AM7" s="33" t="s">
        <v>49</v>
      </c>
      <c r="AN7" s="33" t="s">
        <v>50</v>
      </c>
      <c r="AO7" s="33" t="s">
        <v>51</v>
      </c>
      <c r="AP7" s="33" t="s">
        <v>52</v>
      </c>
      <c r="AQ7" s="33" t="s">
        <v>90</v>
      </c>
      <c r="AR7" s="33" t="s">
        <v>91</v>
      </c>
      <c r="AS7" s="33" t="s">
        <v>70</v>
      </c>
      <c r="AT7" s="33" t="s">
        <v>92</v>
      </c>
      <c r="AU7" s="33" t="s">
        <v>93</v>
      </c>
      <c r="AV7" s="33" t="s">
        <v>117</v>
      </c>
      <c r="AW7" s="33" t="s">
        <v>118</v>
      </c>
      <c r="AX7" s="33" t="s">
        <v>119</v>
      </c>
      <c r="AY7" s="33" t="s">
        <v>120</v>
      </c>
      <c r="AZ7" s="33" t="s">
        <v>121</v>
      </c>
      <c r="BA7" s="33" t="s">
        <v>122</v>
      </c>
      <c r="BB7" s="33" t="s">
        <v>123</v>
      </c>
      <c r="BC7" s="33" t="s">
        <v>144</v>
      </c>
      <c r="BD7" s="33" t="s">
        <v>124</v>
      </c>
      <c r="BE7" s="33" t="s">
        <v>125</v>
      </c>
      <c r="BF7" s="33" t="s">
        <v>126</v>
      </c>
      <c r="BG7" s="33" t="s">
        <v>127</v>
      </c>
      <c r="BH7" s="33" t="s">
        <v>128</v>
      </c>
      <c r="BI7" s="33" t="s">
        <v>129</v>
      </c>
      <c r="BJ7" s="33" t="s">
        <v>130</v>
      </c>
      <c r="BK7" s="33" t="s">
        <v>131</v>
      </c>
      <c r="BL7" s="33" t="s">
        <v>132</v>
      </c>
      <c r="BM7" s="33" t="s">
        <v>133</v>
      </c>
      <c r="BN7" s="33" t="s">
        <v>146</v>
      </c>
      <c r="BO7" s="33" t="s">
        <v>134</v>
      </c>
      <c r="BP7" s="33" t="s">
        <v>135</v>
      </c>
      <c r="BQ7" s="33" t="s">
        <v>136</v>
      </c>
      <c r="BR7" s="33" t="s">
        <v>137</v>
      </c>
      <c r="BS7" s="33" t="s">
        <v>138</v>
      </c>
      <c r="BT7" s="33" t="s">
        <v>139</v>
      </c>
      <c r="BU7" s="33" t="s">
        <v>60</v>
      </c>
      <c r="BV7" s="33" t="s">
        <v>140</v>
      </c>
      <c r="BW7" s="33" t="s">
        <v>141</v>
      </c>
      <c r="BX7" s="33" t="s">
        <v>142</v>
      </c>
      <c r="BY7" s="33" t="s">
        <v>148</v>
      </c>
      <c r="BZ7" s="33" t="s">
        <v>277</v>
      </c>
      <c r="CA7" s="33" t="s">
        <v>278</v>
      </c>
      <c r="CB7" s="33" t="s">
        <v>279</v>
      </c>
    </row>
    <row r="8" spans="1:100" ht="13.5" customHeight="1" thickBot="1">
      <c r="A8" s="55"/>
      <c r="B8" s="85"/>
      <c r="C8" s="319" t="s">
        <v>143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40">
        <v>36</v>
      </c>
      <c r="S8" s="40"/>
      <c r="T8" s="40">
        <f>(T9-Z9-AA9)/T4</f>
        <v>36</v>
      </c>
      <c r="U8" s="85"/>
      <c r="V8" s="85"/>
      <c r="W8" s="85"/>
      <c r="X8" s="85"/>
      <c r="Y8" s="85"/>
      <c r="Z8" s="85"/>
      <c r="AA8" s="85"/>
      <c r="AB8" s="40">
        <v>36</v>
      </c>
      <c r="AC8" s="85"/>
      <c r="AD8" s="40">
        <v>36</v>
      </c>
      <c r="AE8" s="85"/>
      <c r="AF8" s="85"/>
      <c r="AG8" s="85"/>
      <c r="AH8" s="85"/>
      <c r="AI8" s="85"/>
      <c r="AJ8" s="85"/>
      <c r="AK8" s="85"/>
      <c r="AL8" s="40">
        <f>(AL25+AL77)/14</f>
        <v>36</v>
      </c>
      <c r="AM8" s="85"/>
      <c r="AN8" s="40">
        <f>(AN25-AT39-AU39)/AO4</f>
        <v>32</v>
      </c>
      <c r="AO8" s="85"/>
      <c r="AP8" s="85"/>
      <c r="AQ8" s="85"/>
      <c r="AR8" s="85"/>
      <c r="AS8" s="85"/>
      <c r="AT8" s="85"/>
      <c r="AU8" s="85"/>
      <c r="AV8" s="40">
        <f>(AV25+AV51+AV64)/17</f>
        <v>36</v>
      </c>
      <c r="AW8" s="85"/>
      <c r="AX8" s="40">
        <f>(AX25-BD36-BE36-BD43-BE43)/AY4</f>
        <v>32</v>
      </c>
      <c r="AY8" s="85"/>
      <c r="AZ8" s="85"/>
      <c r="BA8" s="85"/>
      <c r="BB8" s="85"/>
      <c r="BC8" s="85"/>
      <c r="BD8" s="85"/>
      <c r="BE8" s="85"/>
      <c r="BF8" s="40">
        <f>(BF25+BF58)/14</f>
        <v>36</v>
      </c>
      <c r="BG8" s="85"/>
      <c r="BH8" s="40">
        <f>(BH25-BN37-BO37)/BI4</f>
        <v>32</v>
      </c>
      <c r="BI8" s="85"/>
      <c r="BJ8" s="85"/>
      <c r="BK8" s="85"/>
      <c r="BL8" s="85"/>
      <c r="BM8" s="85"/>
      <c r="BN8" s="85"/>
      <c r="BO8" s="85"/>
      <c r="BP8" s="40">
        <f>(BP25+BP71)/11</f>
        <v>36</v>
      </c>
      <c r="BQ8" s="85"/>
      <c r="BR8" s="40">
        <f>(BR25-BX40-BY40)/BS4</f>
        <v>32</v>
      </c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100" s="47" customFormat="1" ht="21.75" thickBot="1">
      <c r="A9" s="41"/>
      <c r="B9" s="42" t="s">
        <v>81</v>
      </c>
      <c r="C9" s="43" t="s">
        <v>145</v>
      </c>
      <c r="D9" s="44">
        <f>D10+D19+D23</f>
        <v>3</v>
      </c>
      <c r="E9" s="44"/>
      <c r="F9" s="44">
        <f t="shared" ref="F9:AK9" si="0">F10+F19+F23</f>
        <v>11</v>
      </c>
      <c r="G9" s="44">
        <f t="shared" si="0"/>
        <v>1</v>
      </c>
      <c r="H9" s="207">
        <f t="shared" si="0"/>
        <v>1476</v>
      </c>
      <c r="I9" s="207">
        <f t="shared" si="0"/>
        <v>0</v>
      </c>
      <c r="J9" s="207">
        <f t="shared" si="0"/>
        <v>1476</v>
      </c>
      <c r="K9" s="207">
        <f t="shared" si="0"/>
        <v>657</v>
      </c>
      <c r="L9" s="207">
        <f t="shared" si="0"/>
        <v>583</v>
      </c>
      <c r="M9" s="207">
        <f t="shared" si="0"/>
        <v>0</v>
      </c>
      <c r="N9" s="207">
        <f t="shared" si="0"/>
        <v>66</v>
      </c>
      <c r="O9" s="207">
        <f t="shared" si="0"/>
        <v>10</v>
      </c>
      <c r="P9" s="207">
        <f t="shared" si="0"/>
        <v>24</v>
      </c>
      <c r="Q9" s="207">
        <f t="shared" si="0"/>
        <v>48</v>
      </c>
      <c r="R9" s="44">
        <f t="shared" si="0"/>
        <v>624</v>
      </c>
      <c r="S9" s="44">
        <f t="shared" si="0"/>
        <v>0</v>
      </c>
      <c r="T9" s="44">
        <f t="shared" si="0"/>
        <v>624</v>
      </c>
      <c r="U9" s="44">
        <f t="shared" si="0"/>
        <v>283</v>
      </c>
      <c r="V9" s="44">
        <f t="shared" si="0"/>
        <v>267</v>
      </c>
      <c r="W9" s="44">
        <f t="shared" si="0"/>
        <v>0</v>
      </c>
      <c r="X9" s="44">
        <f t="shared" si="0"/>
        <v>52</v>
      </c>
      <c r="Y9" s="44">
        <f t="shared" si="0"/>
        <v>10</v>
      </c>
      <c r="Z9" s="44">
        <f t="shared" si="0"/>
        <v>4</v>
      </c>
      <c r="AA9" s="44">
        <f t="shared" si="0"/>
        <v>8</v>
      </c>
      <c r="AB9" s="207">
        <f t="shared" si="0"/>
        <v>852</v>
      </c>
      <c r="AC9" s="207">
        <f t="shared" si="0"/>
        <v>0</v>
      </c>
      <c r="AD9" s="207">
        <f t="shared" si="0"/>
        <v>852</v>
      </c>
      <c r="AE9" s="207">
        <f t="shared" si="0"/>
        <v>374</v>
      </c>
      <c r="AF9" s="207">
        <f t="shared" si="0"/>
        <v>316</v>
      </c>
      <c r="AG9" s="207">
        <f t="shared" si="0"/>
        <v>0</v>
      </c>
      <c r="AH9" s="207">
        <f t="shared" si="0"/>
        <v>102</v>
      </c>
      <c r="AI9" s="207">
        <f t="shared" si="0"/>
        <v>0</v>
      </c>
      <c r="AJ9" s="207">
        <f t="shared" si="0"/>
        <v>20</v>
      </c>
      <c r="AK9" s="207">
        <f t="shared" si="0"/>
        <v>40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2"/>
      <c r="AX9" s="42"/>
      <c r="AY9" s="42"/>
      <c r="AZ9" s="42"/>
      <c r="BA9" s="42"/>
      <c r="BB9" s="42"/>
      <c r="BC9" s="42"/>
      <c r="BD9" s="42"/>
      <c r="BE9" s="42"/>
      <c r="BF9" s="45"/>
      <c r="BG9" s="42"/>
      <c r="BH9" s="42"/>
      <c r="BI9" s="42"/>
      <c r="BJ9" s="42"/>
      <c r="BK9" s="42"/>
      <c r="BL9" s="42"/>
      <c r="BM9" s="42"/>
      <c r="BN9" s="42"/>
      <c r="BO9" s="42"/>
      <c r="BP9" s="45"/>
      <c r="BQ9" s="42"/>
      <c r="BR9" s="42"/>
      <c r="BS9" s="42"/>
      <c r="BT9" s="42"/>
      <c r="BU9" s="42"/>
      <c r="BV9" s="42"/>
      <c r="BW9" s="42"/>
      <c r="BX9" s="42"/>
      <c r="BY9" s="42"/>
      <c r="BZ9" s="45"/>
      <c r="CA9" s="42"/>
      <c r="CB9" s="42"/>
      <c r="CC9" s="42"/>
      <c r="CD9" s="42"/>
      <c r="CE9" s="42"/>
      <c r="CF9" s="42"/>
      <c r="CG9" s="42"/>
      <c r="CH9" s="42"/>
      <c r="CI9" s="42"/>
      <c r="CJ9" s="45"/>
      <c r="CK9" s="42"/>
      <c r="CL9" s="42"/>
      <c r="CM9" s="42"/>
      <c r="CN9" s="42"/>
      <c r="CO9" s="42"/>
      <c r="CP9" s="42"/>
      <c r="CQ9" s="42"/>
      <c r="CR9" s="42"/>
      <c r="CS9" s="42"/>
      <c r="CT9" s="46"/>
      <c r="CU9" s="52">
        <v>1476</v>
      </c>
      <c r="CV9" s="69"/>
    </row>
    <row r="10" spans="1:100" s="54" customFormat="1" ht="13.5" customHeight="1" thickBot="1">
      <c r="A10" s="41"/>
      <c r="B10" s="31" t="s">
        <v>401</v>
      </c>
      <c r="C10" s="186" t="s">
        <v>402</v>
      </c>
      <c r="D10" s="187">
        <v>3</v>
      </c>
      <c r="E10" s="188"/>
      <c r="F10" s="188">
        <v>7</v>
      </c>
      <c r="G10" s="51"/>
      <c r="H10" s="31">
        <f>SUM(H11:H18)</f>
        <v>972</v>
      </c>
      <c r="I10" s="31">
        <f t="shared" ref="I10:Q10" si="1">SUM(I11:I18)</f>
        <v>0</v>
      </c>
      <c r="J10" s="31">
        <f t="shared" si="1"/>
        <v>972</v>
      </c>
      <c r="K10" s="31">
        <f t="shared" si="1"/>
        <v>421</v>
      </c>
      <c r="L10" s="31">
        <f t="shared" si="1"/>
        <v>435</v>
      </c>
      <c r="M10" s="31">
        <f t="shared" si="1"/>
        <v>0</v>
      </c>
      <c r="N10" s="31">
        <f t="shared" si="1"/>
        <v>58</v>
      </c>
      <c r="O10" s="31">
        <f t="shared" si="1"/>
        <v>0</v>
      </c>
      <c r="P10" s="31">
        <f t="shared" si="1"/>
        <v>20</v>
      </c>
      <c r="Q10" s="31">
        <f t="shared" si="1"/>
        <v>38</v>
      </c>
      <c r="R10" s="52">
        <f>SUM(R11:R18)</f>
        <v>412</v>
      </c>
      <c r="S10" s="52">
        <f t="shared" ref="S10:AA10" si="2">SUM(S11:S18)</f>
        <v>0</v>
      </c>
      <c r="T10" s="52">
        <f t="shared" si="2"/>
        <v>412</v>
      </c>
      <c r="U10" s="52">
        <f t="shared" si="2"/>
        <v>185</v>
      </c>
      <c r="V10" s="52">
        <f t="shared" si="2"/>
        <v>197</v>
      </c>
      <c r="W10" s="52">
        <f t="shared" si="2"/>
        <v>0</v>
      </c>
      <c r="X10" s="52">
        <f t="shared" si="2"/>
        <v>26</v>
      </c>
      <c r="Y10" s="52">
        <f t="shared" si="2"/>
        <v>0</v>
      </c>
      <c r="Z10" s="52">
        <f t="shared" si="2"/>
        <v>0</v>
      </c>
      <c r="AA10" s="52">
        <f t="shared" si="2"/>
        <v>4</v>
      </c>
      <c r="AB10" s="189">
        <f>SUM(AB11:AB18)</f>
        <v>560</v>
      </c>
      <c r="AC10" s="189">
        <f t="shared" ref="AC10:AK10" si="3">SUM(AC11:AC18)</f>
        <v>0</v>
      </c>
      <c r="AD10" s="189">
        <f t="shared" si="3"/>
        <v>560</v>
      </c>
      <c r="AE10" s="189">
        <f t="shared" si="3"/>
        <v>236</v>
      </c>
      <c r="AF10" s="189">
        <f t="shared" si="3"/>
        <v>238</v>
      </c>
      <c r="AG10" s="189">
        <f t="shared" si="3"/>
        <v>0</v>
      </c>
      <c r="AH10" s="189">
        <f t="shared" si="3"/>
        <v>32</v>
      </c>
      <c r="AI10" s="189">
        <f t="shared" si="3"/>
        <v>0</v>
      </c>
      <c r="AJ10" s="189">
        <f t="shared" si="3"/>
        <v>20</v>
      </c>
      <c r="AK10" s="189">
        <f t="shared" si="3"/>
        <v>34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31"/>
      <c r="AX10" s="31"/>
      <c r="AY10" s="31"/>
      <c r="AZ10" s="31"/>
      <c r="BA10" s="31"/>
      <c r="BB10" s="31"/>
      <c r="BC10" s="31"/>
      <c r="BD10" s="31"/>
      <c r="BE10" s="31"/>
      <c r="BF10" s="52"/>
      <c r="BG10" s="31"/>
      <c r="BH10" s="31"/>
      <c r="BI10" s="31"/>
      <c r="BJ10" s="31"/>
      <c r="BK10" s="31"/>
      <c r="BL10" s="31"/>
      <c r="BM10" s="31"/>
      <c r="BN10" s="31"/>
      <c r="BO10" s="31"/>
      <c r="BP10" s="52"/>
      <c r="BQ10" s="31"/>
      <c r="BR10" s="31"/>
      <c r="BS10" s="31"/>
      <c r="BT10" s="31"/>
      <c r="BU10" s="31"/>
      <c r="BV10" s="31"/>
      <c r="BW10" s="31"/>
      <c r="BX10" s="31"/>
      <c r="BY10" s="31"/>
      <c r="BZ10" s="52"/>
      <c r="CA10" s="31"/>
      <c r="CB10" s="31"/>
      <c r="CC10" s="31"/>
      <c r="CD10" s="31"/>
      <c r="CE10" s="31"/>
      <c r="CF10" s="31"/>
      <c r="CG10" s="31"/>
      <c r="CH10" s="31"/>
      <c r="CI10" s="31"/>
      <c r="CJ10" s="52"/>
      <c r="CK10" s="31"/>
      <c r="CL10" s="31"/>
      <c r="CM10" s="31"/>
      <c r="CN10" s="31"/>
      <c r="CO10" s="31"/>
      <c r="CP10" s="31"/>
      <c r="CQ10" s="31"/>
      <c r="CR10" s="31"/>
      <c r="CS10" s="31"/>
      <c r="CT10" s="53"/>
      <c r="CU10" s="52"/>
      <c r="CV10" s="69"/>
    </row>
    <row r="11" spans="1:100" ht="13.5" customHeight="1">
      <c r="A11" s="55"/>
      <c r="B11" s="30" t="s">
        <v>403</v>
      </c>
      <c r="C11" s="19" t="s">
        <v>257</v>
      </c>
      <c r="D11" s="190">
        <v>2</v>
      </c>
      <c r="E11" s="191"/>
      <c r="F11" s="191"/>
      <c r="G11" s="34"/>
      <c r="H11" s="33">
        <f t="shared" ref="H11:Q18" si="4">R11+AB11</f>
        <v>111</v>
      </c>
      <c r="I11" s="33">
        <f t="shared" si="4"/>
        <v>0</v>
      </c>
      <c r="J11" s="33">
        <f t="shared" si="4"/>
        <v>111</v>
      </c>
      <c r="K11" s="33">
        <f t="shared" si="4"/>
        <v>41</v>
      </c>
      <c r="L11" s="33">
        <f t="shared" si="4"/>
        <v>54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8</v>
      </c>
      <c r="Q11" s="33">
        <f t="shared" si="4"/>
        <v>8</v>
      </c>
      <c r="R11" s="57">
        <v>51</v>
      </c>
      <c r="S11" s="33"/>
      <c r="T11" s="30">
        <v>51</v>
      </c>
      <c r="U11" s="58">
        <v>21</v>
      </c>
      <c r="V11" s="33">
        <v>30</v>
      </c>
      <c r="W11" s="33"/>
      <c r="X11" s="33"/>
      <c r="Y11" s="33"/>
      <c r="Z11" s="33"/>
      <c r="AA11" s="33"/>
      <c r="AB11" s="59">
        <f t="shared" ref="AB11:AB18" si="5">AD11</f>
        <v>60</v>
      </c>
      <c r="AC11" s="33"/>
      <c r="AD11" s="127">
        <f>AE11+AF11+AJ11+AK11</f>
        <v>60</v>
      </c>
      <c r="AE11" s="58">
        <v>20</v>
      </c>
      <c r="AF11" s="33">
        <v>24</v>
      </c>
      <c r="AG11" s="33"/>
      <c r="AH11" s="33"/>
      <c r="AI11" s="33"/>
      <c r="AJ11" s="33">
        <v>8</v>
      </c>
      <c r="AK11" s="58">
        <v>8</v>
      </c>
      <c r="AL11" s="59"/>
      <c r="AM11" s="33"/>
      <c r="AN11" s="30"/>
      <c r="AO11" s="33"/>
      <c r="AP11" s="33"/>
      <c r="AQ11" s="33"/>
      <c r="AR11" s="33"/>
      <c r="AS11" s="33"/>
      <c r="AT11" s="33"/>
      <c r="AU11" s="33"/>
      <c r="AV11" s="57"/>
      <c r="AW11" s="33"/>
      <c r="AX11" s="30"/>
      <c r="AY11" s="33"/>
      <c r="AZ11" s="33"/>
      <c r="BA11" s="33"/>
      <c r="BB11" s="33"/>
      <c r="BC11" s="33"/>
      <c r="BD11" s="33"/>
      <c r="BE11" s="33"/>
      <c r="BF11" s="57"/>
      <c r="BG11" s="33"/>
      <c r="BH11" s="30"/>
      <c r="BI11" s="33"/>
      <c r="BJ11" s="33"/>
      <c r="BK11" s="33"/>
      <c r="BL11" s="33"/>
      <c r="BM11" s="33"/>
      <c r="BN11" s="33"/>
      <c r="BO11" s="33"/>
      <c r="BP11" s="57"/>
      <c r="BQ11" s="33"/>
      <c r="BR11" s="30"/>
      <c r="BS11" s="33"/>
      <c r="BT11" s="33"/>
      <c r="BU11" s="33"/>
      <c r="BV11" s="33"/>
      <c r="BW11" s="33"/>
      <c r="BX11" s="33"/>
      <c r="BY11" s="33"/>
      <c r="BZ11" s="57"/>
      <c r="CA11" s="33"/>
      <c r="CB11" s="30"/>
      <c r="CC11" s="33"/>
      <c r="CD11" s="33"/>
      <c r="CE11" s="33"/>
      <c r="CF11" s="33"/>
      <c r="CG11" s="33"/>
      <c r="CH11" s="33"/>
      <c r="CI11" s="33"/>
      <c r="CJ11" s="57"/>
      <c r="CK11" s="33"/>
      <c r="CL11" s="30"/>
      <c r="CM11" s="33"/>
      <c r="CN11" s="33"/>
      <c r="CO11" s="33"/>
      <c r="CP11" s="33"/>
      <c r="CQ11" s="33"/>
      <c r="CR11" s="33"/>
      <c r="CS11" s="33"/>
      <c r="CT11" s="60"/>
      <c r="CU11" s="57"/>
      <c r="CV11" s="67"/>
    </row>
    <row r="12" spans="1:100" ht="13.5" customHeight="1">
      <c r="A12" s="55"/>
      <c r="B12" s="30" t="s">
        <v>404</v>
      </c>
      <c r="C12" s="19" t="s">
        <v>258</v>
      </c>
      <c r="D12" s="190"/>
      <c r="E12" s="191"/>
      <c r="F12" s="191">
        <v>2</v>
      </c>
      <c r="G12" s="34"/>
      <c r="H12" s="58">
        <f t="shared" si="4"/>
        <v>119</v>
      </c>
      <c r="I12" s="58">
        <f t="shared" si="4"/>
        <v>0</v>
      </c>
      <c r="J12" s="58">
        <f t="shared" si="4"/>
        <v>119</v>
      </c>
      <c r="K12" s="58">
        <f t="shared" si="4"/>
        <v>91</v>
      </c>
      <c r="L12" s="58">
        <f t="shared" si="4"/>
        <v>26</v>
      </c>
      <c r="M12" s="58">
        <f t="shared" si="4"/>
        <v>0</v>
      </c>
      <c r="N12" s="58">
        <f t="shared" si="4"/>
        <v>0</v>
      </c>
      <c r="O12" s="58">
        <f t="shared" si="4"/>
        <v>0</v>
      </c>
      <c r="P12" s="58">
        <f t="shared" si="4"/>
        <v>0</v>
      </c>
      <c r="Q12" s="58">
        <f t="shared" si="4"/>
        <v>2</v>
      </c>
      <c r="R12" s="57">
        <v>51</v>
      </c>
      <c r="S12" s="33"/>
      <c r="T12" s="30">
        <v>51</v>
      </c>
      <c r="U12" s="58">
        <v>37</v>
      </c>
      <c r="V12" s="33">
        <v>14</v>
      </c>
      <c r="W12" s="33"/>
      <c r="X12" s="33"/>
      <c r="Y12" s="33"/>
      <c r="Z12" s="33"/>
      <c r="AA12" s="33"/>
      <c r="AB12" s="59">
        <f t="shared" si="5"/>
        <v>68</v>
      </c>
      <c r="AC12" s="33"/>
      <c r="AD12" s="127">
        <f>AE12+AF12+AK12</f>
        <v>68</v>
      </c>
      <c r="AE12" s="58">
        <v>54</v>
      </c>
      <c r="AF12" s="33">
        <v>12</v>
      </c>
      <c r="AG12" s="33"/>
      <c r="AH12" s="33"/>
      <c r="AI12" s="33"/>
      <c r="AJ12" s="33"/>
      <c r="AK12" s="58">
        <v>2</v>
      </c>
      <c r="AL12" s="59"/>
      <c r="AM12" s="33"/>
      <c r="AN12" s="30"/>
      <c r="AO12" s="33"/>
      <c r="AP12" s="33"/>
      <c r="AQ12" s="33"/>
      <c r="AR12" s="33"/>
      <c r="AS12" s="33"/>
      <c r="AT12" s="33"/>
      <c r="AU12" s="33"/>
      <c r="AV12" s="57"/>
      <c r="AW12" s="33"/>
      <c r="AX12" s="30"/>
      <c r="AY12" s="33"/>
      <c r="AZ12" s="33"/>
      <c r="BA12" s="33"/>
      <c r="BB12" s="33"/>
      <c r="BC12" s="33"/>
      <c r="BD12" s="33"/>
      <c r="BE12" s="33"/>
      <c r="BF12" s="57"/>
      <c r="BG12" s="33"/>
      <c r="BH12" s="30"/>
      <c r="BI12" s="33"/>
      <c r="BJ12" s="33"/>
      <c r="BK12" s="33"/>
      <c r="BL12" s="33"/>
      <c r="BM12" s="33"/>
      <c r="BN12" s="33"/>
      <c r="BO12" s="33"/>
      <c r="BP12" s="57"/>
      <c r="BQ12" s="33"/>
      <c r="BR12" s="30"/>
      <c r="BS12" s="33"/>
      <c r="BT12" s="33"/>
      <c r="BU12" s="33"/>
      <c r="BV12" s="33"/>
      <c r="BW12" s="33"/>
      <c r="BX12" s="33"/>
      <c r="BY12" s="33"/>
      <c r="BZ12" s="57"/>
      <c r="CA12" s="33"/>
      <c r="CB12" s="30"/>
      <c r="CC12" s="33"/>
      <c r="CD12" s="33"/>
      <c r="CE12" s="33"/>
      <c r="CF12" s="33"/>
      <c r="CG12" s="33"/>
      <c r="CH12" s="33"/>
      <c r="CI12" s="33"/>
      <c r="CJ12" s="57"/>
      <c r="CK12" s="33"/>
      <c r="CL12" s="30"/>
      <c r="CM12" s="33"/>
      <c r="CN12" s="33"/>
      <c r="CO12" s="33"/>
      <c r="CP12" s="33"/>
      <c r="CQ12" s="33"/>
      <c r="CR12" s="33"/>
      <c r="CS12" s="33"/>
      <c r="CT12" s="60"/>
      <c r="CU12" s="57"/>
      <c r="CV12" s="67"/>
    </row>
    <row r="13" spans="1:100" ht="13.5" customHeight="1">
      <c r="A13" s="55"/>
      <c r="B13" s="30" t="s">
        <v>405</v>
      </c>
      <c r="C13" s="19" t="s">
        <v>65</v>
      </c>
      <c r="D13" s="190">
        <v>2</v>
      </c>
      <c r="E13" s="191"/>
      <c r="F13" s="191"/>
      <c r="G13" s="34"/>
      <c r="H13" s="33">
        <f t="shared" si="4"/>
        <v>131</v>
      </c>
      <c r="I13" s="33">
        <f t="shared" si="4"/>
        <v>0</v>
      </c>
      <c r="J13" s="33">
        <f t="shared" si="4"/>
        <v>131</v>
      </c>
      <c r="K13" s="33">
        <f t="shared" si="4"/>
        <v>25</v>
      </c>
      <c r="L13" s="33">
        <f t="shared" si="4"/>
        <v>92</v>
      </c>
      <c r="M13" s="33">
        <f t="shared" si="4"/>
        <v>0</v>
      </c>
      <c r="N13" s="33">
        <f t="shared" si="4"/>
        <v>0</v>
      </c>
      <c r="O13" s="33">
        <f t="shared" si="4"/>
        <v>0</v>
      </c>
      <c r="P13" s="33">
        <f t="shared" si="4"/>
        <v>6</v>
      </c>
      <c r="Q13" s="33">
        <f t="shared" si="4"/>
        <v>8</v>
      </c>
      <c r="R13" s="57">
        <v>51</v>
      </c>
      <c r="S13" s="33"/>
      <c r="T13" s="30">
        <v>51</v>
      </c>
      <c r="U13" s="33">
        <v>9</v>
      </c>
      <c r="V13" s="58">
        <v>42</v>
      </c>
      <c r="W13" s="33"/>
      <c r="X13" s="33"/>
      <c r="Y13" s="33"/>
      <c r="Z13" s="33"/>
      <c r="AA13" s="33"/>
      <c r="AB13" s="59">
        <f t="shared" si="5"/>
        <v>80</v>
      </c>
      <c r="AC13" s="33"/>
      <c r="AD13" s="127">
        <f>AE13+AF13+AJ13+AK13</f>
        <v>80</v>
      </c>
      <c r="AE13" s="58">
        <v>16</v>
      </c>
      <c r="AF13" s="33">
        <v>50</v>
      </c>
      <c r="AG13" s="33"/>
      <c r="AH13" s="33"/>
      <c r="AI13" s="33"/>
      <c r="AJ13" s="33">
        <v>6</v>
      </c>
      <c r="AK13" s="33">
        <v>8</v>
      </c>
      <c r="AL13" s="59"/>
      <c r="AM13" s="33"/>
      <c r="AN13" s="30"/>
      <c r="AO13" s="33"/>
      <c r="AP13" s="33"/>
      <c r="AQ13" s="33"/>
      <c r="AR13" s="33"/>
      <c r="AS13" s="33"/>
      <c r="AT13" s="33"/>
      <c r="AU13" s="33"/>
      <c r="AV13" s="57"/>
      <c r="AW13" s="33"/>
      <c r="AX13" s="30"/>
      <c r="AY13" s="33"/>
      <c r="AZ13" s="33"/>
      <c r="BA13" s="33"/>
      <c r="BB13" s="33"/>
      <c r="BC13" s="33"/>
      <c r="BD13" s="33"/>
      <c r="BE13" s="33"/>
      <c r="BF13" s="57"/>
      <c r="BG13" s="33"/>
      <c r="BH13" s="30"/>
      <c r="BI13" s="33"/>
      <c r="BJ13" s="33"/>
      <c r="BK13" s="33"/>
      <c r="BL13" s="33"/>
      <c r="BM13" s="33"/>
      <c r="BN13" s="33"/>
      <c r="BO13" s="33"/>
      <c r="BP13" s="57"/>
      <c r="BQ13" s="33"/>
      <c r="BR13" s="30"/>
      <c r="BS13" s="33"/>
      <c r="BT13" s="33"/>
      <c r="BU13" s="33"/>
      <c r="BV13" s="33"/>
      <c r="BW13" s="33"/>
      <c r="BX13" s="33"/>
      <c r="BY13" s="33"/>
      <c r="BZ13" s="57"/>
      <c r="CA13" s="33"/>
      <c r="CB13" s="30"/>
      <c r="CC13" s="33"/>
      <c r="CD13" s="33"/>
      <c r="CE13" s="33"/>
      <c r="CF13" s="33"/>
      <c r="CG13" s="33"/>
      <c r="CH13" s="33"/>
      <c r="CI13" s="33"/>
      <c r="CJ13" s="57"/>
      <c r="CK13" s="33"/>
      <c r="CL13" s="30"/>
      <c r="CM13" s="33"/>
      <c r="CN13" s="33"/>
      <c r="CO13" s="33"/>
      <c r="CP13" s="33"/>
      <c r="CQ13" s="33"/>
      <c r="CR13" s="33"/>
      <c r="CS13" s="33"/>
      <c r="CT13" s="60"/>
      <c r="CU13" s="57"/>
      <c r="CV13" s="67"/>
    </row>
    <row r="14" spans="1:100" ht="13.5" customHeight="1">
      <c r="A14" s="55"/>
      <c r="B14" s="30" t="s">
        <v>406</v>
      </c>
      <c r="C14" s="19" t="s">
        <v>256</v>
      </c>
      <c r="D14" s="190">
        <v>2</v>
      </c>
      <c r="E14" s="191"/>
      <c r="F14" s="191">
        <v>1</v>
      </c>
      <c r="G14" s="34"/>
      <c r="H14" s="58">
        <f t="shared" si="4"/>
        <v>250</v>
      </c>
      <c r="I14" s="58">
        <f t="shared" si="4"/>
        <v>0</v>
      </c>
      <c r="J14" s="58">
        <f t="shared" si="4"/>
        <v>250</v>
      </c>
      <c r="K14" s="58">
        <f t="shared" si="4"/>
        <v>114</v>
      </c>
      <c r="L14" s="58">
        <f t="shared" si="4"/>
        <v>120</v>
      </c>
      <c r="M14" s="58">
        <f t="shared" si="4"/>
        <v>0</v>
      </c>
      <c r="N14" s="58"/>
      <c r="O14" s="58">
        <f t="shared" si="4"/>
        <v>0</v>
      </c>
      <c r="P14" s="58">
        <f t="shared" si="4"/>
        <v>6</v>
      </c>
      <c r="Q14" s="58">
        <f t="shared" si="4"/>
        <v>10</v>
      </c>
      <c r="R14" s="59">
        <f>T14</f>
        <v>104</v>
      </c>
      <c r="S14" s="33"/>
      <c r="T14" s="127">
        <f>U14+V14+AA14</f>
        <v>104</v>
      </c>
      <c r="U14" s="58">
        <v>52</v>
      </c>
      <c r="V14" s="33">
        <v>50</v>
      </c>
      <c r="W14" s="33"/>
      <c r="X14" s="33"/>
      <c r="Y14" s="33"/>
      <c r="Z14" s="33"/>
      <c r="AA14" s="33">
        <v>2</v>
      </c>
      <c r="AB14" s="59">
        <f t="shared" si="5"/>
        <v>146</v>
      </c>
      <c r="AC14" s="33"/>
      <c r="AD14" s="127">
        <f>AE14+AF14+AJ14+AK14</f>
        <v>146</v>
      </c>
      <c r="AE14" s="58">
        <v>62</v>
      </c>
      <c r="AF14" s="33">
        <v>70</v>
      </c>
      <c r="AG14" s="33"/>
      <c r="AH14" s="33">
        <f>N14-X14</f>
        <v>0</v>
      </c>
      <c r="AI14" s="33"/>
      <c r="AJ14" s="33">
        <v>6</v>
      </c>
      <c r="AK14" s="33">
        <v>8</v>
      </c>
      <c r="AL14" s="59"/>
      <c r="AM14" s="33"/>
      <c r="AN14" s="30"/>
      <c r="AO14" s="33"/>
      <c r="AP14" s="33"/>
      <c r="AQ14" s="33"/>
      <c r="AR14" s="33"/>
      <c r="AS14" s="33"/>
      <c r="AT14" s="33"/>
      <c r="AU14" s="33"/>
      <c r="AV14" s="57"/>
      <c r="AW14" s="33"/>
      <c r="AX14" s="30"/>
      <c r="AY14" s="33"/>
      <c r="AZ14" s="33"/>
      <c r="BA14" s="33"/>
      <c r="BB14" s="33"/>
      <c r="BC14" s="33"/>
      <c r="BD14" s="33"/>
      <c r="BE14" s="33"/>
      <c r="BF14" s="57"/>
      <c r="BG14" s="33"/>
      <c r="BH14" s="30"/>
      <c r="BI14" s="33"/>
      <c r="BJ14" s="33"/>
      <c r="BK14" s="33"/>
      <c r="BL14" s="33"/>
      <c r="BM14" s="33"/>
      <c r="BN14" s="33"/>
      <c r="BO14" s="33"/>
      <c r="BP14" s="57"/>
      <c r="BQ14" s="33"/>
      <c r="BR14" s="30"/>
      <c r="BS14" s="33"/>
      <c r="BT14" s="33"/>
      <c r="BU14" s="33"/>
      <c r="BV14" s="33"/>
      <c r="BW14" s="33"/>
      <c r="BX14" s="33"/>
      <c r="BY14" s="33"/>
      <c r="BZ14" s="57"/>
      <c r="CA14" s="33"/>
      <c r="CB14" s="30"/>
      <c r="CC14" s="33"/>
      <c r="CD14" s="33"/>
      <c r="CE14" s="33"/>
      <c r="CF14" s="33"/>
      <c r="CG14" s="33"/>
      <c r="CH14" s="33"/>
      <c r="CI14" s="33"/>
      <c r="CJ14" s="57"/>
      <c r="CK14" s="33"/>
      <c r="CL14" s="30"/>
      <c r="CM14" s="33"/>
      <c r="CN14" s="33"/>
      <c r="CO14" s="33"/>
      <c r="CP14" s="33"/>
      <c r="CQ14" s="33"/>
      <c r="CR14" s="33"/>
      <c r="CS14" s="33"/>
      <c r="CT14" s="60"/>
      <c r="CU14" s="57"/>
      <c r="CV14" s="67"/>
    </row>
    <row r="15" spans="1:100" ht="13.5" customHeight="1">
      <c r="A15" s="55"/>
      <c r="B15" s="30" t="s">
        <v>407</v>
      </c>
      <c r="C15" s="19" t="s">
        <v>66</v>
      </c>
      <c r="D15" s="190"/>
      <c r="E15" s="191"/>
      <c r="F15" s="192" t="s">
        <v>16</v>
      </c>
      <c r="G15" s="34"/>
      <c r="H15" s="58">
        <f t="shared" si="4"/>
        <v>119</v>
      </c>
      <c r="I15" s="58">
        <f t="shared" si="4"/>
        <v>0</v>
      </c>
      <c r="J15" s="58">
        <f t="shared" si="4"/>
        <v>119</v>
      </c>
      <c r="K15" s="58">
        <f t="shared" si="4"/>
        <v>59</v>
      </c>
      <c r="L15" s="58"/>
      <c r="M15" s="58">
        <f t="shared" si="4"/>
        <v>0</v>
      </c>
      <c r="N15" s="58">
        <f>X15+AH15</f>
        <v>58</v>
      </c>
      <c r="O15" s="58">
        <f t="shared" si="4"/>
        <v>0</v>
      </c>
      <c r="P15" s="58">
        <f t="shared" si="4"/>
        <v>0</v>
      </c>
      <c r="Q15" s="58">
        <f t="shared" si="4"/>
        <v>2</v>
      </c>
      <c r="R15" s="57">
        <v>51</v>
      </c>
      <c r="S15" s="33"/>
      <c r="T15" s="30">
        <v>51</v>
      </c>
      <c r="U15" s="58">
        <v>25</v>
      </c>
      <c r="V15" s="58"/>
      <c r="W15" s="33"/>
      <c r="X15" s="33">
        <v>26</v>
      </c>
      <c r="Y15" s="33"/>
      <c r="Z15" s="33"/>
      <c r="AA15" s="33"/>
      <c r="AB15" s="59">
        <f t="shared" si="5"/>
        <v>68</v>
      </c>
      <c r="AC15" s="33"/>
      <c r="AD15" s="127">
        <f>AE15+AH15+AK15</f>
        <v>68</v>
      </c>
      <c r="AE15" s="58">
        <v>34</v>
      </c>
      <c r="AF15" s="33">
        <f>L15-V15</f>
        <v>0</v>
      </c>
      <c r="AG15" s="33"/>
      <c r="AH15" s="33">
        <v>32</v>
      </c>
      <c r="AI15" s="33"/>
      <c r="AJ15" s="33"/>
      <c r="AK15" s="58">
        <v>2</v>
      </c>
      <c r="AL15" s="59"/>
      <c r="AM15" s="33"/>
      <c r="AN15" s="30"/>
      <c r="AO15" s="33"/>
      <c r="AP15" s="33"/>
      <c r="AQ15" s="33"/>
      <c r="AR15" s="33"/>
      <c r="AS15" s="33"/>
      <c r="AT15" s="33"/>
      <c r="AU15" s="33"/>
      <c r="AV15" s="57"/>
      <c r="AW15" s="33"/>
      <c r="AX15" s="30"/>
      <c r="AY15" s="33"/>
      <c r="AZ15" s="33"/>
      <c r="BA15" s="33"/>
      <c r="BB15" s="33"/>
      <c r="BC15" s="33"/>
      <c r="BD15" s="33"/>
      <c r="BE15" s="33"/>
      <c r="BF15" s="57"/>
      <c r="BG15" s="33"/>
      <c r="BH15" s="30"/>
      <c r="BI15" s="33"/>
      <c r="BJ15" s="33"/>
      <c r="BK15" s="33"/>
      <c r="BL15" s="33"/>
      <c r="BM15" s="33"/>
      <c r="BN15" s="33"/>
      <c r="BO15" s="33"/>
      <c r="BP15" s="57"/>
      <c r="BQ15" s="33"/>
      <c r="BR15" s="30"/>
      <c r="BS15" s="33"/>
      <c r="BT15" s="33"/>
      <c r="BU15" s="33"/>
      <c r="BV15" s="33"/>
      <c r="BW15" s="33"/>
      <c r="BX15" s="33"/>
      <c r="BY15" s="33"/>
      <c r="BZ15" s="57"/>
      <c r="CA15" s="33"/>
      <c r="CB15" s="30"/>
      <c r="CC15" s="33"/>
      <c r="CD15" s="33"/>
      <c r="CE15" s="33"/>
      <c r="CF15" s="33"/>
      <c r="CG15" s="33"/>
      <c r="CH15" s="33"/>
      <c r="CI15" s="33"/>
      <c r="CJ15" s="57"/>
      <c r="CK15" s="33"/>
      <c r="CL15" s="30"/>
      <c r="CM15" s="33"/>
      <c r="CN15" s="33"/>
      <c r="CO15" s="33"/>
      <c r="CP15" s="33"/>
      <c r="CQ15" s="33"/>
      <c r="CR15" s="33"/>
      <c r="CS15" s="33"/>
      <c r="CT15" s="60"/>
      <c r="CU15" s="57"/>
      <c r="CV15" s="67"/>
    </row>
    <row r="16" spans="1:100" ht="17.25" customHeight="1">
      <c r="A16" s="55"/>
      <c r="B16" s="30" t="s">
        <v>408</v>
      </c>
      <c r="C16" s="19" t="s">
        <v>67</v>
      </c>
      <c r="D16" s="190"/>
      <c r="E16" s="193"/>
      <c r="F16" s="192" t="s">
        <v>261</v>
      </c>
      <c r="G16" s="34"/>
      <c r="H16" s="58">
        <f t="shared" si="4"/>
        <v>121</v>
      </c>
      <c r="I16" s="58">
        <f t="shared" si="4"/>
        <v>0</v>
      </c>
      <c r="J16" s="58">
        <f t="shared" si="4"/>
        <v>121</v>
      </c>
      <c r="K16" s="58">
        <f t="shared" si="4"/>
        <v>8</v>
      </c>
      <c r="L16" s="58">
        <f>V16+AF16</f>
        <v>109</v>
      </c>
      <c r="M16" s="58">
        <f t="shared" si="4"/>
        <v>0</v>
      </c>
      <c r="N16" s="58">
        <f>X16+AH16</f>
        <v>0</v>
      </c>
      <c r="O16" s="58">
        <f t="shared" si="4"/>
        <v>0</v>
      </c>
      <c r="P16" s="58">
        <f t="shared" si="4"/>
        <v>0</v>
      </c>
      <c r="Q16" s="58">
        <f t="shared" si="4"/>
        <v>4</v>
      </c>
      <c r="R16" s="57">
        <v>53</v>
      </c>
      <c r="S16" s="30"/>
      <c r="T16" s="30">
        <v>53</v>
      </c>
      <c r="U16" s="30">
        <v>4</v>
      </c>
      <c r="V16" s="30">
        <v>47</v>
      </c>
      <c r="W16" s="30"/>
      <c r="X16" s="30"/>
      <c r="Y16" s="30"/>
      <c r="Z16" s="30"/>
      <c r="AA16" s="62">
        <v>2</v>
      </c>
      <c r="AB16" s="59">
        <f t="shared" si="5"/>
        <v>68</v>
      </c>
      <c r="AC16" s="33"/>
      <c r="AD16" s="127">
        <f>AE16+AF16+AK16</f>
        <v>68</v>
      </c>
      <c r="AE16" s="58">
        <v>4</v>
      </c>
      <c r="AF16" s="33">
        <v>62</v>
      </c>
      <c r="AG16" s="33"/>
      <c r="AH16" s="33"/>
      <c r="AI16" s="33"/>
      <c r="AJ16" s="33"/>
      <c r="AK16" s="33">
        <v>2</v>
      </c>
      <c r="AL16" s="59"/>
      <c r="AM16" s="33"/>
      <c r="AN16" s="30"/>
      <c r="AO16" s="33"/>
      <c r="AP16" s="33"/>
      <c r="AQ16" s="33"/>
      <c r="AR16" s="33"/>
      <c r="AS16" s="33"/>
      <c r="AT16" s="33"/>
      <c r="AU16" s="33"/>
      <c r="AV16" s="57"/>
      <c r="AW16" s="33"/>
      <c r="AX16" s="30"/>
      <c r="AY16" s="33"/>
      <c r="AZ16" s="33"/>
      <c r="BA16" s="33"/>
      <c r="BB16" s="33"/>
      <c r="BC16" s="33"/>
      <c r="BD16" s="33"/>
      <c r="BE16" s="33"/>
      <c r="BF16" s="57"/>
      <c r="BG16" s="33"/>
      <c r="BH16" s="30"/>
      <c r="BI16" s="33"/>
      <c r="BJ16" s="33"/>
      <c r="BK16" s="33"/>
      <c r="BL16" s="33"/>
      <c r="BM16" s="33"/>
      <c r="BN16" s="33"/>
      <c r="BO16" s="33"/>
      <c r="BP16" s="57"/>
      <c r="BQ16" s="33"/>
      <c r="BR16" s="30"/>
      <c r="BS16" s="33"/>
      <c r="BT16" s="33"/>
      <c r="BU16" s="33"/>
      <c r="BV16" s="33"/>
      <c r="BW16" s="33"/>
      <c r="BX16" s="33"/>
      <c r="BY16" s="33"/>
      <c r="BZ16" s="57"/>
      <c r="CA16" s="33"/>
      <c r="CB16" s="30"/>
      <c r="CC16" s="33"/>
      <c r="CD16" s="33"/>
      <c r="CE16" s="33"/>
      <c r="CF16" s="33"/>
      <c r="CG16" s="33"/>
      <c r="CH16" s="33"/>
      <c r="CI16" s="33"/>
      <c r="CJ16" s="57"/>
      <c r="CK16" s="33"/>
      <c r="CL16" s="30"/>
      <c r="CM16" s="33"/>
      <c r="CN16" s="33"/>
      <c r="CO16" s="33"/>
      <c r="CP16" s="33"/>
      <c r="CQ16" s="33"/>
      <c r="CR16" s="33"/>
      <c r="CS16" s="33"/>
      <c r="CT16" s="60"/>
      <c r="CU16" s="57"/>
      <c r="CV16" s="67"/>
    </row>
    <row r="17" spans="1:100" ht="21">
      <c r="A17" s="55"/>
      <c r="B17" s="30" t="s">
        <v>409</v>
      </c>
      <c r="C17" s="19" t="s">
        <v>68</v>
      </c>
      <c r="D17" s="190"/>
      <c r="E17" s="193"/>
      <c r="F17" s="191">
        <v>2</v>
      </c>
      <c r="G17" s="34"/>
      <c r="H17" s="58">
        <f t="shared" si="4"/>
        <v>75</v>
      </c>
      <c r="I17" s="58">
        <f t="shared" si="4"/>
        <v>0</v>
      </c>
      <c r="J17" s="58">
        <f t="shared" si="4"/>
        <v>75</v>
      </c>
      <c r="K17" s="58">
        <f t="shared" si="4"/>
        <v>53</v>
      </c>
      <c r="L17" s="58">
        <f>V17+AF17</f>
        <v>20</v>
      </c>
      <c r="M17" s="58"/>
      <c r="N17" s="58">
        <f>X17+AH17</f>
        <v>0</v>
      </c>
      <c r="O17" s="58">
        <f t="shared" si="4"/>
        <v>0</v>
      </c>
      <c r="P17" s="58">
        <f t="shared" si="4"/>
        <v>0</v>
      </c>
      <c r="Q17" s="58">
        <f t="shared" si="4"/>
        <v>2</v>
      </c>
      <c r="R17" s="194">
        <v>51</v>
      </c>
      <c r="S17" s="185"/>
      <c r="T17" s="195">
        <v>51</v>
      </c>
      <c r="U17" s="196">
        <v>37</v>
      </c>
      <c r="V17" s="196">
        <v>14</v>
      </c>
      <c r="W17" s="185"/>
      <c r="X17" s="185"/>
      <c r="Y17" s="185"/>
      <c r="Z17" s="185"/>
      <c r="AA17" s="33"/>
      <c r="AB17" s="59">
        <f t="shared" si="5"/>
        <v>24</v>
      </c>
      <c r="AC17" s="33"/>
      <c r="AD17" s="127">
        <f>AE17+AF17+AK17</f>
        <v>24</v>
      </c>
      <c r="AE17" s="58">
        <v>16</v>
      </c>
      <c r="AF17" s="33">
        <v>6</v>
      </c>
      <c r="AG17" s="33">
        <f>M17-W17</f>
        <v>0</v>
      </c>
      <c r="AH17" s="33"/>
      <c r="AI17" s="33"/>
      <c r="AJ17" s="33"/>
      <c r="AK17" s="33">
        <v>2</v>
      </c>
      <c r="AL17" s="59"/>
      <c r="AM17" s="33"/>
      <c r="AN17" s="30"/>
      <c r="AO17" s="33"/>
      <c r="AP17" s="33"/>
      <c r="AQ17" s="33"/>
      <c r="AR17" s="33"/>
      <c r="AS17" s="33"/>
      <c r="AT17" s="33"/>
      <c r="AU17" s="33"/>
      <c r="AV17" s="57"/>
      <c r="AW17" s="33"/>
      <c r="AX17" s="30"/>
      <c r="AY17" s="33"/>
      <c r="AZ17" s="33"/>
      <c r="BA17" s="33"/>
      <c r="BB17" s="33"/>
      <c r="BC17" s="33"/>
      <c r="BD17" s="33"/>
      <c r="BE17" s="33"/>
      <c r="BF17" s="57"/>
      <c r="BG17" s="33"/>
      <c r="BH17" s="30"/>
      <c r="BI17" s="33"/>
      <c r="BJ17" s="33"/>
      <c r="BK17" s="33"/>
      <c r="BL17" s="33"/>
      <c r="BM17" s="33"/>
      <c r="BN17" s="33"/>
      <c r="BO17" s="33"/>
      <c r="BP17" s="57"/>
      <c r="BQ17" s="33"/>
      <c r="BR17" s="30"/>
      <c r="BS17" s="33"/>
      <c r="BT17" s="33"/>
      <c r="BU17" s="33"/>
      <c r="BV17" s="33"/>
      <c r="BW17" s="33"/>
      <c r="BX17" s="33"/>
      <c r="BY17" s="33"/>
      <c r="BZ17" s="57"/>
      <c r="CA17" s="33"/>
      <c r="CB17" s="30"/>
      <c r="CC17" s="33"/>
      <c r="CD17" s="33"/>
      <c r="CE17" s="33"/>
      <c r="CF17" s="33"/>
      <c r="CG17" s="33"/>
      <c r="CH17" s="33"/>
      <c r="CI17" s="33"/>
      <c r="CJ17" s="57"/>
      <c r="CK17" s="33"/>
      <c r="CL17" s="30"/>
      <c r="CM17" s="33"/>
      <c r="CN17" s="33"/>
      <c r="CO17" s="33"/>
      <c r="CP17" s="33"/>
      <c r="CQ17" s="33"/>
      <c r="CR17" s="33"/>
      <c r="CS17" s="33"/>
      <c r="CT17" s="60"/>
      <c r="CU17" s="57"/>
      <c r="CV17" s="67"/>
    </row>
    <row r="18" spans="1:100" ht="15" customHeight="1" thickBot="1">
      <c r="A18" s="55"/>
      <c r="B18" s="30" t="s">
        <v>410</v>
      </c>
      <c r="C18" s="19" t="s">
        <v>259</v>
      </c>
      <c r="D18" s="190"/>
      <c r="E18" s="193"/>
      <c r="F18" s="191">
        <v>2</v>
      </c>
      <c r="G18" s="34"/>
      <c r="H18" s="33">
        <f t="shared" si="4"/>
        <v>46</v>
      </c>
      <c r="I18" s="33">
        <f t="shared" si="4"/>
        <v>0</v>
      </c>
      <c r="J18" s="33">
        <f t="shared" si="4"/>
        <v>46</v>
      </c>
      <c r="K18" s="33">
        <f t="shared" si="4"/>
        <v>30</v>
      </c>
      <c r="L18" s="33">
        <f>V18+AF18</f>
        <v>14</v>
      </c>
      <c r="M18" s="33">
        <f>W18+AG18</f>
        <v>0</v>
      </c>
      <c r="N18" s="33"/>
      <c r="O18" s="33">
        <f t="shared" si="4"/>
        <v>0</v>
      </c>
      <c r="P18" s="33">
        <f t="shared" si="4"/>
        <v>0</v>
      </c>
      <c r="Q18" s="33">
        <f t="shared" si="4"/>
        <v>2</v>
      </c>
      <c r="R18" s="57"/>
      <c r="S18" s="33"/>
      <c r="T18" s="30"/>
      <c r="U18" s="58"/>
      <c r="V18" s="58"/>
      <c r="W18" s="33"/>
      <c r="X18" s="33"/>
      <c r="Y18" s="33"/>
      <c r="Z18" s="33"/>
      <c r="AA18" s="33"/>
      <c r="AB18" s="57">
        <f t="shared" si="5"/>
        <v>46</v>
      </c>
      <c r="AC18" s="30"/>
      <c r="AD18" s="30">
        <f>AE18+AF18+AK18</f>
        <v>46</v>
      </c>
      <c r="AE18" s="30">
        <v>30</v>
      </c>
      <c r="AF18" s="30">
        <v>14</v>
      </c>
      <c r="AG18" s="30"/>
      <c r="AH18" s="30">
        <f>N18</f>
        <v>0</v>
      </c>
      <c r="AI18" s="30"/>
      <c r="AJ18" s="30"/>
      <c r="AK18" s="62">
        <v>2</v>
      </c>
      <c r="AL18" s="57"/>
      <c r="AM18" s="33"/>
      <c r="AN18" s="30"/>
      <c r="AO18" s="33"/>
      <c r="AP18" s="33"/>
      <c r="AQ18" s="33"/>
      <c r="AR18" s="33"/>
      <c r="AS18" s="33"/>
      <c r="AT18" s="33"/>
      <c r="AU18" s="33"/>
      <c r="AV18" s="57"/>
      <c r="AW18" s="33"/>
      <c r="AX18" s="30"/>
      <c r="AY18" s="33"/>
      <c r="AZ18" s="33"/>
      <c r="BA18" s="33"/>
      <c r="BB18" s="33"/>
      <c r="BC18" s="33"/>
      <c r="BD18" s="33"/>
      <c r="BE18" s="33"/>
      <c r="BF18" s="57"/>
      <c r="BG18" s="33"/>
      <c r="BH18" s="30"/>
      <c r="BI18" s="33"/>
      <c r="BJ18" s="33"/>
      <c r="BK18" s="33"/>
      <c r="BL18" s="33"/>
      <c r="BM18" s="33"/>
      <c r="BN18" s="33"/>
      <c r="BO18" s="33"/>
      <c r="BP18" s="57"/>
      <c r="BQ18" s="33"/>
      <c r="BR18" s="30"/>
      <c r="BS18" s="33"/>
      <c r="BT18" s="33"/>
      <c r="BU18" s="33"/>
      <c r="BV18" s="33"/>
      <c r="BW18" s="33"/>
      <c r="BX18" s="33"/>
      <c r="BY18" s="33"/>
      <c r="BZ18" s="57"/>
      <c r="CA18" s="33"/>
      <c r="CB18" s="30"/>
      <c r="CC18" s="33"/>
      <c r="CD18" s="33"/>
      <c r="CE18" s="33"/>
      <c r="CF18" s="33"/>
      <c r="CG18" s="33"/>
      <c r="CH18" s="33"/>
      <c r="CI18" s="33"/>
      <c r="CJ18" s="57"/>
      <c r="CK18" s="33"/>
      <c r="CL18" s="30"/>
      <c r="CM18" s="33"/>
      <c r="CN18" s="33"/>
      <c r="CO18" s="33"/>
      <c r="CP18" s="33"/>
      <c r="CQ18" s="33"/>
      <c r="CR18" s="33"/>
      <c r="CS18" s="33"/>
      <c r="CT18" s="60"/>
      <c r="CU18" s="57"/>
      <c r="CV18" s="67"/>
    </row>
    <row r="19" spans="1:100" s="54" customFormat="1" ht="31.5" customHeight="1" thickBot="1">
      <c r="A19" s="41"/>
      <c r="B19" s="31" t="s">
        <v>401</v>
      </c>
      <c r="C19" s="186" t="s">
        <v>411</v>
      </c>
      <c r="D19" s="197"/>
      <c r="E19" s="198"/>
      <c r="F19" s="198">
        <v>3</v>
      </c>
      <c r="G19" s="199"/>
      <c r="H19" s="116">
        <f>SUM(H20:H22)</f>
        <v>428</v>
      </c>
      <c r="I19" s="116"/>
      <c r="J19" s="116">
        <f>SUM(J20:J22)</f>
        <v>428</v>
      </c>
      <c r="K19" s="116">
        <f>SUM(K20:K22)</f>
        <v>206</v>
      </c>
      <c r="L19" s="116">
        <f>SUM(L20:L22)</f>
        <v>128</v>
      </c>
      <c r="M19" s="116">
        <f>SUM(M20:M22)</f>
        <v>0</v>
      </c>
      <c r="N19" s="116"/>
      <c r="O19" s="116"/>
      <c r="P19" s="116">
        <f>SUM(P20:P22)</f>
        <v>0</v>
      </c>
      <c r="Q19" s="116">
        <f>SUM(Q20:Q22)</f>
        <v>6</v>
      </c>
      <c r="R19" s="52">
        <f>SUM(R20:R22)</f>
        <v>136</v>
      </c>
      <c r="S19" s="52">
        <f t="shared" ref="S19:AK19" si="6">SUM(S20:S22)</f>
        <v>0</v>
      </c>
      <c r="T19" s="52">
        <f t="shared" si="6"/>
        <v>136</v>
      </c>
      <c r="U19" s="52">
        <f t="shared" si="6"/>
        <v>68</v>
      </c>
      <c r="V19" s="52">
        <f t="shared" si="6"/>
        <v>50</v>
      </c>
      <c r="W19" s="52">
        <f t="shared" si="6"/>
        <v>0</v>
      </c>
      <c r="X19" s="52">
        <f t="shared" si="6"/>
        <v>18</v>
      </c>
      <c r="Y19" s="52">
        <f t="shared" si="6"/>
        <v>0</v>
      </c>
      <c r="Z19" s="52">
        <f t="shared" si="6"/>
        <v>0</v>
      </c>
      <c r="AA19" s="52">
        <f t="shared" si="6"/>
        <v>0</v>
      </c>
      <c r="AB19" s="52">
        <f t="shared" si="6"/>
        <v>292</v>
      </c>
      <c r="AC19" s="52">
        <f t="shared" si="6"/>
        <v>0</v>
      </c>
      <c r="AD19" s="52">
        <f t="shared" si="6"/>
        <v>292</v>
      </c>
      <c r="AE19" s="52">
        <f t="shared" si="6"/>
        <v>138</v>
      </c>
      <c r="AF19" s="52">
        <f t="shared" si="6"/>
        <v>78</v>
      </c>
      <c r="AG19" s="52">
        <f t="shared" si="6"/>
        <v>0</v>
      </c>
      <c r="AH19" s="52">
        <f t="shared" si="6"/>
        <v>70</v>
      </c>
      <c r="AI19" s="52">
        <f t="shared" si="6"/>
        <v>0</v>
      </c>
      <c r="AJ19" s="52">
        <f t="shared" si="6"/>
        <v>0</v>
      </c>
      <c r="AK19" s="52">
        <f t="shared" si="6"/>
        <v>6</v>
      </c>
      <c r="AL19" s="52"/>
      <c r="AM19" s="31"/>
      <c r="AN19" s="31"/>
      <c r="AO19" s="31"/>
      <c r="AP19" s="31"/>
      <c r="AQ19" s="31"/>
      <c r="AR19" s="31"/>
      <c r="AS19" s="31"/>
      <c r="AT19" s="31"/>
      <c r="AU19" s="31"/>
      <c r="AV19" s="52"/>
      <c r="AW19" s="31"/>
      <c r="AX19" s="31"/>
      <c r="AY19" s="31"/>
      <c r="AZ19" s="31"/>
      <c r="BA19" s="31"/>
      <c r="BB19" s="31"/>
      <c r="BC19" s="31"/>
      <c r="BD19" s="31"/>
      <c r="BE19" s="31"/>
      <c r="BF19" s="52"/>
      <c r="BG19" s="31"/>
      <c r="BH19" s="31"/>
      <c r="BI19" s="31"/>
      <c r="BJ19" s="31"/>
      <c r="BK19" s="31"/>
      <c r="BL19" s="31"/>
      <c r="BM19" s="31"/>
      <c r="BN19" s="31"/>
      <c r="BO19" s="31"/>
      <c r="BP19" s="52"/>
      <c r="BQ19" s="31"/>
      <c r="BR19" s="31"/>
      <c r="BS19" s="31"/>
      <c r="BT19" s="31"/>
      <c r="BU19" s="31"/>
      <c r="BV19" s="31"/>
      <c r="BW19" s="31"/>
      <c r="BX19" s="31"/>
      <c r="BY19" s="31"/>
      <c r="BZ19" s="52"/>
      <c r="CA19" s="31"/>
      <c r="CB19" s="31"/>
      <c r="CC19" s="31"/>
      <c r="CD19" s="31"/>
      <c r="CE19" s="31"/>
      <c r="CF19" s="31"/>
      <c r="CG19" s="31"/>
      <c r="CH19" s="31"/>
      <c r="CI19" s="31"/>
      <c r="CJ19" s="52"/>
      <c r="CK19" s="31"/>
      <c r="CL19" s="31"/>
      <c r="CM19" s="31"/>
      <c r="CN19" s="31"/>
      <c r="CO19" s="31"/>
      <c r="CP19" s="31"/>
      <c r="CQ19" s="31"/>
      <c r="CR19" s="31"/>
      <c r="CS19" s="31"/>
      <c r="CT19" s="53"/>
      <c r="CU19" s="52"/>
      <c r="CV19" s="67"/>
    </row>
    <row r="20" spans="1:100" ht="13.5" customHeight="1">
      <c r="A20" s="55"/>
      <c r="B20" s="30" t="s">
        <v>412</v>
      </c>
      <c r="C20" s="19" t="s">
        <v>413</v>
      </c>
      <c r="D20" s="200"/>
      <c r="E20" s="201"/>
      <c r="F20" s="201">
        <v>2</v>
      </c>
      <c r="G20" s="201"/>
      <c r="H20" s="202">
        <f>R20+AB20</f>
        <v>68</v>
      </c>
      <c r="I20" s="202">
        <f t="shared" ref="I20:Q22" si="7">S20+AC20</f>
        <v>0</v>
      </c>
      <c r="J20" s="202">
        <f t="shared" si="7"/>
        <v>68</v>
      </c>
      <c r="K20" s="202">
        <f t="shared" si="7"/>
        <v>30</v>
      </c>
      <c r="L20" s="202"/>
      <c r="M20" s="202">
        <f t="shared" si="7"/>
        <v>0</v>
      </c>
      <c r="N20" s="202">
        <f t="shared" si="7"/>
        <v>36</v>
      </c>
      <c r="O20" s="202">
        <f t="shared" si="7"/>
        <v>0</v>
      </c>
      <c r="P20" s="202">
        <f t="shared" si="7"/>
        <v>0</v>
      </c>
      <c r="Q20" s="202">
        <f t="shared" si="7"/>
        <v>2</v>
      </c>
      <c r="R20" s="62"/>
      <c r="S20" s="33"/>
      <c r="T20" s="30"/>
      <c r="U20" s="58"/>
      <c r="V20" s="58"/>
      <c r="W20" s="33"/>
      <c r="X20" s="33"/>
      <c r="Y20" s="33"/>
      <c r="Z20" s="33"/>
      <c r="AA20" s="33"/>
      <c r="AB20" s="59">
        <f>AD20</f>
        <v>68</v>
      </c>
      <c r="AC20" s="33"/>
      <c r="AD20" s="127">
        <f>AE20+AH20+AK20</f>
        <v>68</v>
      </c>
      <c r="AE20" s="58">
        <v>30</v>
      </c>
      <c r="AF20" s="58"/>
      <c r="AG20" s="33"/>
      <c r="AH20" s="33">
        <v>36</v>
      </c>
      <c r="AI20" s="33"/>
      <c r="AJ20" s="33"/>
      <c r="AK20" s="58">
        <v>2</v>
      </c>
      <c r="AL20" s="59"/>
      <c r="AM20" s="33"/>
      <c r="AN20" s="30"/>
      <c r="AO20" s="33"/>
      <c r="AP20" s="33"/>
      <c r="AQ20" s="33"/>
      <c r="AR20" s="33"/>
      <c r="AS20" s="33"/>
      <c r="AT20" s="33"/>
      <c r="AU20" s="33"/>
      <c r="AV20" s="57"/>
      <c r="AW20" s="33"/>
      <c r="AX20" s="30"/>
      <c r="AY20" s="33"/>
      <c r="AZ20" s="33"/>
      <c r="BA20" s="33"/>
      <c r="BB20" s="33"/>
      <c r="BC20" s="33"/>
      <c r="BD20" s="33"/>
      <c r="BE20" s="33"/>
      <c r="BF20" s="57"/>
      <c r="BG20" s="33"/>
      <c r="BH20" s="30"/>
      <c r="BI20" s="33"/>
      <c r="BJ20" s="33"/>
      <c r="BK20" s="33"/>
      <c r="BL20" s="33"/>
      <c r="BM20" s="33"/>
      <c r="BN20" s="33"/>
      <c r="BO20" s="33"/>
      <c r="BP20" s="57"/>
      <c r="BQ20" s="33"/>
      <c r="BR20" s="30"/>
      <c r="BS20" s="33"/>
      <c r="BT20" s="33"/>
      <c r="BU20" s="33"/>
      <c r="BV20" s="33"/>
      <c r="BW20" s="33"/>
      <c r="BX20" s="33"/>
      <c r="BY20" s="33"/>
      <c r="BZ20" s="57"/>
      <c r="CA20" s="33"/>
      <c r="CB20" s="30"/>
      <c r="CC20" s="33"/>
      <c r="CD20" s="33"/>
      <c r="CE20" s="33"/>
      <c r="CF20" s="33"/>
      <c r="CG20" s="33"/>
      <c r="CH20" s="33"/>
      <c r="CI20" s="33"/>
      <c r="CJ20" s="57"/>
      <c r="CK20" s="33"/>
      <c r="CL20" s="30"/>
      <c r="CM20" s="33"/>
      <c r="CN20" s="33"/>
      <c r="CO20" s="33"/>
      <c r="CP20" s="33"/>
      <c r="CQ20" s="33"/>
      <c r="CR20" s="33"/>
      <c r="CS20" s="33"/>
      <c r="CT20" s="60"/>
      <c r="CU20" s="57"/>
      <c r="CV20" s="67"/>
    </row>
    <row r="21" spans="1:100" ht="21">
      <c r="A21" s="55"/>
      <c r="B21" s="30" t="s">
        <v>414</v>
      </c>
      <c r="C21" s="19" t="s">
        <v>260</v>
      </c>
      <c r="D21" s="190"/>
      <c r="E21" s="191"/>
      <c r="F21" s="191">
        <v>2</v>
      </c>
      <c r="G21" s="191"/>
      <c r="H21" s="203">
        <f>R21+AB21</f>
        <v>180</v>
      </c>
      <c r="I21" s="203">
        <f t="shared" si="7"/>
        <v>0</v>
      </c>
      <c r="J21" s="203">
        <f t="shared" si="7"/>
        <v>180</v>
      </c>
      <c r="K21" s="203">
        <f t="shared" si="7"/>
        <v>90</v>
      </c>
      <c r="L21" s="203">
        <f>V21+AF21</f>
        <v>36</v>
      </c>
      <c r="M21" s="203">
        <f t="shared" si="7"/>
        <v>0</v>
      </c>
      <c r="N21" s="203">
        <f t="shared" si="7"/>
        <v>52</v>
      </c>
      <c r="O21" s="203">
        <f t="shared" si="7"/>
        <v>0</v>
      </c>
      <c r="P21" s="203"/>
      <c r="Q21" s="203">
        <f>AA21+AK21</f>
        <v>2</v>
      </c>
      <c r="R21" s="57">
        <v>68</v>
      </c>
      <c r="S21" s="30"/>
      <c r="T21" s="30">
        <v>68</v>
      </c>
      <c r="U21" s="30">
        <v>34</v>
      </c>
      <c r="V21" s="30">
        <v>16</v>
      </c>
      <c r="W21" s="30"/>
      <c r="X21" s="30">
        <v>18</v>
      </c>
      <c r="Y21" s="30"/>
      <c r="Z21" s="30">
        <f>P21</f>
        <v>0</v>
      </c>
      <c r="AA21" s="62"/>
      <c r="AB21" s="59">
        <v>112</v>
      </c>
      <c r="AC21" s="33"/>
      <c r="AD21" s="127">
        <v>112</v>
      </c>
      <c r="AE21" s="58">
        <v>56</v>
      </c>
      <c r="AF21" s="58">
        <v>20</v>
      </c>
      <c r="AG21" s="33"/>
      <c r="AH21" s="33">
        <v>34</v>
      </c>
      <c r="AI21" s="33"/>
      <c r="AJ21" s="33"/>
      <c r="AK21" s="58">
        <v>2</v>
      </c>
      <c r="AL21" s="59"/>
      <c r="AM21" s="33"/>
      <c r="AN21" s="30"/>
      <c r="AO21" s="33"/>
      <c r="AP21" s="33"/>
      <c r="AQ21" s="33"/>
      <c r="AR21" s="33"/>
      <c r="AS21" s="33"/>
      <c r="AT21" s="33"/>
      <c r="AU21" s="33"/>
      <c r="AV21" s="57"/>
      <c r="AW21" s="33"/>
      <c r="AX21" s="30"/>
      <c r="AY21" s="33"/>
      <c r="AZ21" s="33"/>
      <c r="BA21" s="33"/>
      <c r="BB21" s="33"/>
      <c r="BC21" s="33"/>
      <c r="BD21" s="33"/>
      <c r="BE21" s="33"/>
      <c r="BF21" s="57"/>
      <c r="BG21" s="33"/>
      <c r="BH21" s="30"/>
      <c r="BI21" s="33"/>
      <c r="BJ21" s="33"/>
      <c r="BK21" s="33"/>
      <c r="BL21" s="33"/>
      <c r="BM21" s="33"/>
      <c r="BN21" s="33"/>
      <c r="BO21" s="33"/>
      <c r="BP21" s="57"/>
      <c r="BQ21" s="33"/>
      <c r="BR21" s="30"/>
      <c r="BS21" s="33"/>
      <c r="BT21" s="33"/>
      <c r="BU21" s="33"/>
      <c r="BV21" s="33"/>
      <c r="BW21" s="33"/>
      <c r="BX21" s="33"/>
      <c r="BY21" s="33"/>
      <c r="BZ21" s="57"/>
      <c r="CA21" s="33"/>
      <c r="CB21" s="30"/>
      <c r="CC21" s="33"/>
      <c r="CD21" s="33"/>
      <c r="CE21" s="33"/>
      <c r="CF21" s="33"/>
      <c r="CG21" s="33"/>
      <c r="CH21" s="33"/>
      <c r="CI21" s="33"/>
      <c r="CJ21" s="57"/>
      <c r="CK21" s="33"/>
      <c r="CL21" s="30"/>
      <c r="CM21" s="33"/>
      <c r="CN21" s="33"/>
      <c r="CO21" s="33"/>
      <c r="CP21" s="33"/>
      <c r="CQ21" s="33"/>
      <c r="CR21" s="33"/>
      <c r="CS21" s="33"/>
      <c r="CT21" s="60"/>
      <c r="CU21" s="57"/>
      <c r="CV21" s="67"/>
    </row>
    <row r="22" spans="1:100" ht="12.75" customHeight="1" thickBot="1">
      <c r="A22" s="55"/>
      <c r="B22" s="30" t="s">
        <v>415</v>
      </c>
      <c r="C22" s="19" t="s">
        <v>69</v>
      </c>
      <c r="D22" s="190"/>
      <c r="E22" s="191"/>
      <c r="F22" s="191">
        <v>2</v>
      </c>
      <c r="G22" s="191"/>
      <c r="H22" s="203">
        <f>R22+AB22</f>
        <v>180</v>
      </c>
      <c r="I22" s="203">
        <f t="shared" si="7"/>
        <v>0</v>
      </c>
      <c r="J22" s="203">
        <f t="shared" si="7"/>
        <v>180</v>
      </c>
      <c r="K22" s="203">
        <f t="shared" si="7"/>
        <v>86</v>
      </c>
      <c r="L22" s="203">
        <f>V22+AF22</f>
        <v>92</v>
      </c>
      <c r="M22" s="203">
        <f t="shared" si="7"/>
        <v>0</v>
      </c>
      <c r="N22" s="203">
        <f t="shared" si="7"/>
        <v>0</v>
      </c>
      <c r="O22" s="203">
        <f t="shared" si="7"/>
        <v>0</v>
      </c>
      <c r="P22" s="203"/>
      <c r="Q22" s="203">
        <f>AA22+AK22</f>
        <v>2</v>
      </c>
      <c r="R22" s="57">
        <v>68</v>
      </c>
      <c r="S22" s="30"/>
      <c r="T22" s="30">
        <v>68</v>
      </c>
      <c r="U22" s="30">
        <v>34</v>
      </c>
      <c r="V22" s="30">
        <v>34</v>
      </c>
      <c r="W22" s="30"/>
      <c r="X22" s="30"/>
      <c r="Y22" s="30"/>
      <c r="Z22" s="40">
        <f>P22</f>
        <v>0</v>
      </c>
      <c r="AA22" s="62"/>
      <c r="AB22" s="59">
        <v>112</v>
      </c>
      <c r="AC22" s="33"/>
      <c r="AD22" s="127">
        <v>112</v>
      </c>
      <c r="AE22" s="58">
        <v>52</v>
      </c>
      <c r="AF22" s="58">
        <v>58</v>
      </c>
      <c r="AG22" s="33"/>
      <c r="AH22" s="33"/>
      <c r="AI22" s="33"/>
      <c r="AJ22" s="33"/>
      <c r="AK22" s="58">
        <v>2</v>
      </c>
      <c r="AL22" s="59"/>
      <c r="AM22" s="33"/>
      <c r="AN22" s="30"/>
      <c r="AO22" s="33"/>
      <c r="AP22" s="33"/>
      <c r="AQ22" s="33"/>
      <c r="AR22" s="33"/>
      <c r="AS22" s="33"/>
      <c r="AT22" s="33"/>
      <c r="AU22" s="33"/>
      <c r="AV22" s="57"/>
      <c r="AW22" s="33"/>
      <c r="AX22" s="30"/>
      <c r="AY22" s="33"/>
      <c r="AZ22" s="33"/>
      <c r="BA22" s="33"/>
      <c r="BB22" s="33"/>
      <c r="BC22" s="33"/>
      <c r="BD22" s="33"/>
      <c r="BE22" s="33"/>
      <c r="BF22" s="57"/>
      <c r="BG22" s="33"/>
      <c r="BH22" s="30"/>
      <c r="BI22" s="33"/>
      <c r="BJ22" s="33"/>
      <c r="BK22" s="33"/>
      <c r="BL22" s="33"/>
      <c r="BM22" s="33"/>
      <c r="BN22" s="33"/>
      <c r="BO22" s="33"/>
      <c r="BP22" s="57"/>
      <c r="BQ22" s="33"/>
      <c r="BR22" s="30"/>
      <c r="BS22" s="33"/>
      <c r="BT22" s="33"/>
      <c r="BU22" s="33"/>
      <c r="BV22" s="33"/>
      <c r="BW22" s="33"/>
      <c r="BX22" s="33"/>
      <c r="BY22" s="33"/>
      <c r="BZ22" s="57"/>
      <c r="CA22" s="33"/>
      <c r="CB22" s="30"/>
      <c r="CC22" s="33"/>
      <c r="CD22" s="33"/>
      <c r="CE22" s="33"/>
      <c r="CF22" s="33"/>
      <c r="CG22" s="33"/>
      <c r="CH22" s="33"/>
      <c r="CI22" s="33"/>
      <c r="CJ22" s="57"/>
      <c r="CK22" s="33"/>
      <c r="CL22" s="30"/>
      <c r="CM22" s="33"/>
      <c r="CN22" s="33"/>
      <c r="CO22" s="33"/>
      <c r="CP22" s="33"/>
      <c r="CQ22" s="33"/>
      <c r="CR22" s="33"/>
      <c r="CS22" s="33"/>
      <c r="CT22" s="60"/>
      <c r="CU22" s="57"/>
      <c r="CV22" s="67"/>
    </row>
    <row r="23" spans="1:100" s="54" customFormat="1" ht="21.75" thickBot="1">
      <c r="A23" s="41"/>
      <c r="B23" s="31" t="s">
        <v>401</v>
      </c>
      <c r="C23" s="186" t="s">
        <v>416</v>
      </c>
      <c r="D23" s="204"/>
      <c r="E23" s="204"/>
      <c r="F23" s="204">
        <v>1</v>
      </c>
      <c r="G23" s="204">
        <v>1</v>
      </c>
      <c r="H23" s="205">
        <f>H24</f>
        <v>76</v>
      </c>
      <c r="I23" s="205">
        <f t="shared" ref="I23:P23" si="8">I24</f>
        <v>0</v>
      </c>
      <c r="J23" s="205">
        <f t="shared" si="8"/>
        <v>76</v>
      </c>
      <c r="K23" s="205">
        <f t="shared" si="8"/>
        <v>30</v>
      </c>
      <c r="L23" s="205">
        <f t="shared" si="8"/>
        <v>20</v>
      </c>
      <c r="M23" s="205">
        <f t="shared" si="8"/>
        <v>0</v>
      </c>
      <c r="N23" s="205">
        <f t="shared" si="8"/>
        <v>8</v>
      </c>
      <c r="O23" s="205">
        <f t="shared" si="8"/>
        <v>10</v>
      </c>
      <c r="P23" s="205">
        <f t="shared" si="8"/>
        <v>4</v>
      </c>
      <c r="Q23" s="205">
        <f>Q24</f>
        <v>4</v>
      </c>
      <c r="R23" s="52">
        <f>SUM(R24:R24)</f>
        <v>76</v>
      </c>
      <c r="S23" s="52"/>
      <c r="T23" s="52">
        <f t="shared" ref="T23:AB23" si="9">SUM(T24:T24)</f>
        <v>76</v>
      </c>
      <c r="U23" s="52">
        <f t="shared" si="9"/>
        <v>30</v>
      </c>
      <c r="V23" s="52">
        <f t="shared" si="9"/>
        <v>20</v>
      </c>
      <c r="W23" s="52">
        <f t="shared" si="9"/>
        <v>0</v>
      </c>
      <c r="X23" s="52">
        <f t="shared" si="9"/>
        <v>8</v>
      </c>
      <c r="Y23" s="52">
        <f t="shared" si="9"/>
        <v>10</v>
      </c>
      <c r="Z23" s="52">
        <f t="shared" si="9"/>
        <v>4</v>
      </c>
      <c r="AA23" s="52">
        <f t="shared" si="9"/>
        <v>4</v>
      </c>
      <c r="AB23" s="52">
        <f t="shared" si="9"/>
        <v>0</v>
      </c>
      <c r="AC23" s="52"/>
      <c r="AD23" s="52">
        <f>SUM(AD24:AD24)</f>
        <v>0</v>
      </c>
      <c r="AE23" s="52">
        <f>SUM(AE24:AE24)</f>
        <v>0</v>
      </c>
      <c r="AF23" s="52">
        <f>SUM(AF24:AF24)</f>
        <v>0</v>
      </c>
      <c r="AG23" s="52">
        <f>SUM(AG24:AG24)</f>
        <v>0</v>
      </c>
      <c r="AH23" s="52"/>
      <c r="AI23" s="52">
        <f>SUM(AI24:AI24)</f>
        <v>0</v>
      </c>
      <c r="AJ23" s="52">
        <f>SUM(AJ24:AJ24)</f>
        <v>0</v>
      </c>
      <c r="AK23" s="52">
        <f>SUM(AK24:AK24)</f>
        <v>0</v>
      </c>
      <c r="AL23" s="52"/>
      <c r="AM23" s="31"/>
      <c r="AN23" s="31"/>
      <c r="AO23" s="31"/>
      <c r="AP23" s="31"/>
      <c r="AQ23" s="31"/>
      <c r="AR23" s="31"/>
      <c r="AS23" s="31"/>
      <c r="AT23" s="31"/>
      <c r="AU23" s="31"/>
      <c r="AV23" s="52"/>
      <c r="AW23" s="31"/>
      <c r="AX23" s="31"/>
      <c r="AY23" s="31"/>
      <c r="AZ23" s="31"/>
      <c r="BA23" s="31"/>
      <c r="BB23" s="31"/>
      <c r="BC23" s="31"/>
      <c r="BD23" s="31"/>
      <c r="BE23" s="31"/>
      <c r="BF23" s="52"/>
      <c r="BG23" s="31"/>
      <c r="BH23" s="31"/>
      <c r="BI23" s="31"/>
      <c r="BJ23" s="31"/>
      <c r="BK23" s="31"/>
      <c r="BL23" s="31"/>
      <c r="BM23" s="31"/>
      <c r="BN23" s="31"/>
      <c r="BO23" s="31"/>
      <c r="BP23" s="52"/>
      <c r="BQ23" s="31"/>
      <c r="BR23" s="31"/>
      <c r="BS23" s="31"/>
      <c r="BT23" s="31"/>
      <c r="BU23" s="31"/>
      <c r="BV23" s="31"/>
      <c r="BW23" s="31"/>
      <c r="BX23" s="31"/>
      <c r="BY23" s="31"/>
      <c r="BZ23" s="52"/>
      <c r="CA23" s="31"/>
      <c r="CB23" s="31"/>
      <c r="CC23" s="31"/>
      <c r="CD23" s="31"/>
      <c r="CE23" s="31"/>
      <c r="CF23" s="31"/>
      <c r="CG23" s="31"/>
      <c r="CH23" s="31"/>
      <c r="CI23" s="31"/>
      <c r="CJ23" s="52"/>
      <c r="CK23" s="31"/>
      <c r="CL23" s="31"/>
      <c r="CM23" s="31"/>
      <c r="CN23" s="31"/>
      <c r="CO23" s="31"/>
      <c r="CP23" s="31"/>
      <c r="CQ23" s="31"/>
      <c r="CR23" s="31"/>
      <c r="CS23" s="31"/>
      <c r="CT23" s="53"/>
      <c r="CU23" s="52"/>
      <c r="CV23" s="67"/>
    </row>
    <row r="24" spans="1:100" ht="21.75" thickBot="1">
      <c r="A24" s="55"/>
      <c r="B24" s="30" t="s">
        <v>417</v>
      </c>
      <c r="C24" s="19" t="s">
        <v>418</v>
      </c>
      <c r="D24" s="200"/>
      <c r="E24" s="201"/>
      <c r="F24" s="201">
        <v>1</v>
      </c>
      <c r="G24" s="201">
        <v>1</v>
      </c>
      <c r="H24" s="206">
        <f>R24</f>
        <v>76</v>
      </c>
      <c r="I24" s="206">
        <f t="shared" ref="I24:Q24" si="10">S24</f>
        <v>0</v>
      </c>
      <c r="J24" s="206">
        <f t="shared" si="10"/>
        <v>76</v>
      </c>
      <c r="K24" s="206">
        <f t="shared" si="10"/>
        <v>30</v>
      </c>
      <c r="L24" s="206">
        <f t="shared" si="10"/>
        <v>20</v>
      </c>
      <c r="M24" s="206">
        <f t="shared" si="10"/>
        <v>0</v>
      </c>
      <c r="N24" s="206">
        <f t="shared" si="10"/>
        <v>8</v>
      </c>
      <c r="O24" s="206">
        <f t="shared" si="10"/>
        <v>10</v>
      </c>
      <c r="P24" s="206">
        <v>4</v>
      </c>
      <c r="Q24" s="206">
        <f t="shared" si="10"/>
        <v>4</v>
      </c>
      <c r="R24" s="128">
        <f>T24</f>
        <v>76</v>
      </c>
      <c r="S24" s="33"/>
      <c r="T24" s="127">
        <f>U24+V24+X24+Y24+AA24+Z24</f>
        <v>76</v>
      </c>
      <c r="U24" s="58">
        <v>30</v>
      </c>
      <c r="V24" s="58">
        <v>20</v>
      </c>
      <c r="W24" s="33"/>
      <c r="X24" s="33">
        <v>8</v>
      </c>
      <c r="Y24" s="33">
        <v>10</v>
      </c>
      <c r="Z24" s="33">
        <v>4</v>
      </c>
      <c r="AA24" s="33">
        <v>4</v>
      </c>
      <c r="AB24" s="57"/>
      <c r="AC24" s="33"/>
      <c r="AD24" s="30"/>
      <c r="AE24" s="58"/>
      <c r="AF24" s="58"/>
      <c r="AG24" s="33"/>
      <c r="AH24" s="33"/>
      <c r="AI24" s="33"/>
      <c r="AJ24" s="33"/>
      <c r="AK24" s="58"/>
      <c r="AL24" s="59"/>
      <c r="AM24" s="33"/>
      <c r="AN24" s="30"/>
      <c r="AO24" s="33"/>
      <c r="AP24" s="33"/>
      <c r="AQ24" s="33"/>
      <c r="AR24" s="33"/>
      <c r="AS24" s="33"/>
      <c r="AT24" s="33"/>
      <c r="AU24" s="33"/>
      <c r="AV24" s="57"/>
      <c r="AW24" s="33"/>
      <c r="AX24" s="30"/>
      <c r="AY24" s="33"/>
      <c r="AZ24" s="33"/>
      <c r="BA24" s="33"/>
      <c r="BB24" s="33"/>
      <c r="BC24" s="33"/>
      <c r="BD24" s="33"/>
      <c r="BE24" s="33"/>
      <c r="BF24" s="57"/>
      <c r="BG24" s="33"/>
      <c r="BH24" s="30"/>
      <c r="BI24" s="33"/>
      <c r="BJ24" s="33"/>
      <c r="BK24" s="33"/>
      <c r="BL24" s="33"/>
      <c r="BM24" s="33"/>
      <c r="BN24" s="33"/>
      <c r="BO24" s="33"/>
      <c r="BP24" s="57"/>
      <c r="BQ24" s="33"/>
      <c r="BR24" s="30"/>
      <c r="BS24" s="33"/>
      <c r="BT24" s="33"/>
      <c r="BU24" s="33"/>
      <c r="BV24" s="33"/>
      <c r="BW24" s="33"/>
      <c r="BX24" s="33"/>
      <c r="BY24" s="33"/>
      <c r="BZ24" s="57"/>
      <c r="CA24" s="33"/>
      <c r="CB24" s="30"/>
      <c r="CC24" s="33"/>
      <c r="CD24" s="33"/>
      <c r="CE24" s="33"/>
      <c r="CF24" s="33"/>
      <c r="CG24" s="33"/>
      <c r="CH24" s="33"/>
      <c r="CI24" s="33"/>
      <c r="CJ24" s="57"/>
      <c r="CK24" s="33"/>
      <c r="CL24" s="30"/>
      <c r="CM24" s="33"/>
      <c r="CN24" s="33"/>
      <c r="CO24" s="33"/>
      <c r="CP24" s="33"/>
      <c r="CQ24" s="33"/>
      <c r="CR24" s="33"/>
      <c r="CS24" s="33"/>
      <c r="CT24" s="60"/>
      <c r="CU24" s="57"/>
      <c r="CV24" s="67"/>
    </row>
    <row r="25" spans="1:100" s="47" customFormat="1" ht="21.75" thickBot="1">
      <c r="A25" s="41"/>
      <c r="B25" s="42" t="s">
        <v>57</v>
      </c>
      <c r="C25" s="43" t="s">
        <v>147</v>
      </c>
      <c r="D25" s="44">
        <f>D26+D32+D35+D46</f>
        <v>10</v>
      </c>
      <c r="E25" s="44"/>
      <c r="F25" s="44">
        <f t="shared" ref="F25:L25" si="11">F26+F32+F35+F46</f>
        <v>34</v>
      </c>
      <c r="G25" s="44">
        <f t="shared" si="11"/>
        <v>1</v>
      </c>
      <c r="H25" s="44">
        <f t="shared" si="11"/>
        <v>1976</v>
      </c>
      <c r="I25" s="44">
        <f t="shared" si="11"/>
        <v>232</v>
      </c>
      <c r="J25" s="44">
        <f t="shared" si="11"/>
        <v>1694</v>
      </c>
      <c r="K25" s="44">
        <f t="shared" si="11"/>
        <v>690</v>
      </c>
      <c r="L25" s="44">
        <f t="shared" si="11"/>
        <v>814</v>
      </c>
      <c r="M25" s="44"/>
      <c r="N25" s="44">
        <f>N26+N32+N35+N46</f>
        <v>92</v>
      </c>
      <c r="O25" s="44">
        <f>O26+O32+O35+O46</f>
        <v>20</v>
      </c>
      <c r="P25" s="44">
        <f>P26+P32+P35+P46</f>
        <v>20</v>
      </c>
      <c r="Q25" s="44">
        <f>Q26+Q32+Q35+Q46</f>
        <v>118</v>
      </c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>
        <f>AL26+AL32+AL35+AL46</f>
        <v>496</v>
      </c>
      <c r="AM25" s="44">
        <f>AM26+AM32+AM35+AM46</f>
        <v>70</v>
      </c>
      <c r="AN25" s="44">
        <f>AN26+AN32+AN35+AN46</f>
        <v>422</v>
      </c>
      <c r="AO25" s="44">
        <f>AO26+AO32+AO35+AO46</f>
        <v>178</v>
      </c>
      <c r="AP25" s="44">
        <f>AP26+AP32+AP35+AP46</f>
        <v>186</v>
      </c>
      <c r="AQ25" s="44"/>
      <c r="AR25" s="44"/>
      <c r="AS25" s="44"/>
      <c r="AT25" s="44">
        <f t="shared" ref="AT25:AZ25" si="12">AT26+AT32+AT35+AT46</f>
        <v>4</v>
      </c>
      <c r="AU25" s="44">
        <f t="shared" si="12"/>
        <v>24</v>
      </c>
      <c r="AV25" s="44">
        <f t="shared" si="12"/>
        <v>596</v>
      </c>
      <c r="AW25" s="44">
        <f t="shared" si="12"/>
        <v>72</v>
      </c>
      <c r="AX25" s="44">
        <f t="shared" si="12"/>
        <v>524</v>
      </c>
      <c r="AY25" s="44">
        <f t="shared" si="12"/>
        <v>202</v>
      </c>
      <c r="AZ25" s="44">
        <f t="shared" si="12"/>
        <v>298</v>
      </c>
      <c r="BA25" s="44"/>
      <c r="BB25" s="44"/>
      <c r="BC25" s="44"/>
      <c r="BD25" s="44">
        <f t="shared" ref="BD25:BJ25" si="13">BD26+BD32+BD35+BD46</f>
        <v>8</v>
      </c>
      <c r="BE25" s="44">
        <f t="shared" si="13"/>
        <v>40</v>
      </c>
      <c r="BF25" s="44">
        <f t="shared" si="13"/>
        <v>496</v>
      </c>
      <c r="BG25" s="44">
        <f t="shared" si="13"/>
        <v>74</v>
      </c>
      <c r="BH25" s="44">
        <f t="shared" si="13"/>
        <v>422</v>
      </c>
      <c r="BI25" s="44">
        <f t="shared" si="13"/>
        <v>172</v>
      </c>
      <c r="BJ25" s="44">
        <f t="shared" si="13"/>
        <v>202</v>
      </c>
      <c r="BK25" s="44"/>
      <c r="BL25" s="44">
        <f>BL26+BL32+BL35+BL46</f>
        <v>28</v>
      </c>
      <c r="BM25" s="44"/>
      <c r="BN25" s="44">
        <f t="shared" ref="BN25:BT25" si="14">BN26+BN32+BN35+BN46</f>
        <v>4</v>
      </c>
      <c r="BO25" s="44">
        <f t="shared" si="14"/>
        <v>28</v>
      </c>
      <c r="BP25" s="44">
        <f t="shared" si="14"/>
        <v>388</v>
      </c>
      <c r="BQ25" s="44">
        <f t="shared" si="14"/>
        <v>58</v>
      </c>
      <c r="BR25" s="44">
        <f t="shared" si="14"/>
        <v>326</v>
      </c>
      <c r="BS25" s="44">
        <f t="shared" si="14"/>
        <v>138</v>
      </c>
      <c r="BT25" s="44">
        <f t="shared" si="14"/>
        <v>128</v>
      </c>
      <c r="BU25" s="44"/>
      <c r="BV25" s="44">
        <f>BV26+BV32+BV35+BV46</f>
        <v>22</v>
      </c>
      <c r="BW25" s="44">
        <f>BW26+BW32+BW35+BW46</f>
        <v>20</v>
      </c>
      <c r="BX25" s="44">
        <f>BX26+BX32+BX35+BX46</f>
        <v>4</v>
      </c>
      <c r="BY25" s="44">
        <f>BY26+BY32+BY35+BY46</f>
        <v>26</v>
      </c>
      <c r="BZ25" s="46"/>
      <c r="CA25" s="52">
        <v>1908</v>
      </c>
      <c r="CB25" s="69">
        <f>CB26+CB32+CB35+CB46</f>
        <v>864</v>
      </c>
    </row>
    <row r="26" spans="1:100" s="54" customFormat="1" ht="32.25" thickBot="1">
      <c r="A26" s="41"/>
      <c r="B26" s="48" t="s">
        <v>280</v>
      </c>
      <c r="C26" s="49" t="s">
        <v>71</v>
      </c>
      <c r="D26" s="50"/>
      <c r="E26" s="51"/>
      <c r="F26" s="51">
        <v>9</v>
      </c>
      <c r="G26" s="51"/>
      <c r="H26" s="31">
        <f>H27+H28+H29+H30+H31</f>
        <v>556</v>
      </c>
      <c r="I26" s="31">
        <f>I27+I28+I29+I30+I31</f>
        <v>144</v>
      </c>
      <c r="J26" s="31">
        <f>J27+J28+J29+J30+J31</f>
        <v>408</v>
      </c>
      <c r="K26" s="31">
        <f>K27+K28+K29+K30+K31</f>
        <v>104</v>
      </c>
      <c r="L26" s="31">
        <f>L27+L28+L29+L30+L31</f>
        <v>204</v>
      </c>
      <c r="M26" s="31"/>
      <c r="N26" s="31">
        <f>N27+N28+N29+N30+N31</f>
        <v>82</v>
      </c>
      <c r="O26" s="31"/>
      <c r="P26" s="31"/>
      <c r="Q26" s="69">
        <f>Q27+Q28+Q29+Q30+Q31</f>
        <v>18</v>
      </c>
      <c r="R26" s="120"/>
      <c r="S26" s="31"/>
      <c r="T26" s="31"/>
      <c r="U26" s="31"/>
      <c r="V26" s="31"/>
      <c r="W26" s="31"/>
      <c r="X26" s="31"/>
      <c r="Y26" s="31"/>
      <c r="Z26" s="31"/>
      <c r="AA26" s="69"/>
      <c r="AB26" s="120"/>
      <c r="AC26" s="31"/>
      <c r="AD26" s="31"/>
      <c r="AE26" s="31"/>
      <c r="AF26" s="31"/>
      <c r="AG26" s="31"/>
      <c r="AH26" s="31"/>
      <c r="AI26" s="31"/>
      <c r="AJ26" s="31"/>
      <c r="AK26" s="69"/>
      <c r="AL26" s="120">
        <f>AL27+AL28+AL29+AL30+AL31</f>
        <v>182</v>
      </c>
      <c r="AM26" s="31">
        <f>AM27+AM28+AM29+AM30+AM31</f>
        <v>42</v>
      </c>
      <c r="AN26" s="31">
        <f>AN27+AN28+AN29+AN30+AN31</f>
        <v>136</v>
      </c>
      <c r="AO26" s="31">
        <f>AO27+AO28+AO29+AO30+AO31</f>
        <v>42</v>
      </c>
      <c r="AP26" s="31">
        <f>AP27+AP28+AP29+AP30+AP31</f>
        <v>54</v>
      </c>
      <c r="AQ26" s="31"/>
      <c r="AR26" s="31"/>
      <c r="AS26" s="31"/>
      <c r="AT26" s="31"/>
      <c r="AU26" s="31">
        <f t="shared" ref="AU26:BB26" si="15">AU27+AU28+AU29+AU30+AU31</f>
        <v>4</v>
      </c>
      <c r="AV26" s="31">
        <f t="shared" si="15"/>
        <v>112</v>
      </c>
      <c r="AW26" s="31">
        <f t="shared" si="15"/>
        <v>34</v>
      </c>
      <c r="AX26" s="31">
        <f t="shared" si="15"/>
        <v>78</v>
      </c>
      <c r="AY26" s="31">
        <f t="shared" si="15"/>
        <v>6</v>
      </c>
      <c r="AZ26" s="31">
        <f t="shared" si="15"/>
        <v>68</v>
      </c>
      <c r="BA26" s="31">
        <f t="shared" si="15"/>
        <v>0</v>
      </c>
      <c r="BB26" s="31">
        <f t="shared" si="15"/>
        <v>0</v>
      </c>
      <c r="BC26" s="31"/>
      <c r="BD26" s="31"/>
      <c r="BE26" s="31">
        <f t="shared" ref="BE26:BJ26" si="16">BE27+BE28+BE29+BE30+BE31</f>
        <v>4</v>
      </c>
      <c r="BF26" s="31">
        <f t="shared" si="16"/>
        <v>164</v>
      </c>
      <c r="BG26" s="31">
        <f t="shared" si="16"/>
        <v>38</v>
      </c>
      <c r="BH26" s="31">
        <f t="shared" si="16"/>
        <v>126</v>
      </c>
      <c r="BI26" s="31">
        <f t="shared" si="16"/>
        <v>30</v>
      </c>
      <c r="BJ26" s="31">
        <f t="shared" si="16"/>
        <v>66</v>
      </c>
      <c r="BK26" s="31"/>
      <c r="BL26" s="31">
        <f>BL27+BL28+BL29+BL30+BL31</f>
        <v>24</v>
      </c>
      <c r="BM26" s="31"/>
      <c r="BN26" s="31"/>
      <c r="BO26" s="31">
        <f t="shared" ref="BO26:BT26" si="17">BO27+BO28+BO29+BO30+BO31</f>
        <v>6</v>
      </c>
      <c r="BP26" s="31">
        <f t="shared" si="17"/>
        <v>98</v>
      </c>
      <c r="BQ26" s="31">
        <f t="shared" si="17"/>
        <v>30</v>
      </c>
      <c r="BR26" s="31">
        <f t="shared" si="17"/>
        <v>68</v>
      </c>
      <c r="BS26" s="31">
        <f t="shared" si="17"/>
        <v>26</v>
      </c>
      <c r="BT26" s="31">
        <f t="shared" si="17"/>
        <v>16</v>
      </c>
      <c r="BU26" s="31"/>
      <c r="BV26" s="31">
        <f>BV27+BV28+BV29+BV30+BV31</f>
        <v>22</v>
      </c>
      <c r="BW26" s="31"/>
      <c r="BX26" s="31"/>
      <c r="BY26" s="31">
        <f>BY27+BY28+BY29+BY30+BY31</f>
        <v>4</v>
      </c>
      <c r="BZ26" s="53"/>
      <c r="CA26" s="52">
        <v>324</v>
      </c>
      <c r="CB26" s="115">
        <f t="shared" ref="CB26:CB36" si="18">H26-CA26</f>
        <v>232</v>
      </c>
    </row>
    <row r="27" spans="1:100" ht="13.5" customHeight="1">
      <c r="A27" s="55"/>
      <c r="B27" s="33" t="s">
        <v>72</v>
      </c>
      <c r="C27" s="19" t="s">
        <v>73</v>
      </c>
      <c r="D27" s="56"/>
      <c r="E27" s="34"/>
      <c r="F27" s="34">
        <v>6</v>
      </c>
      <c r="H27" s="34">
        <v>58</v>
      </c>
      <c r="I27" s="33">
        <v>10</v>
      </c>
      <c r="J27" s="30">
        <v>48</v>
      </c>
      <c r="K27" s="30">
        <v>24</v>
      </c>
      <c r="L27" s="30"/>
      <c r="M27" s="30"/>
      <c r="N27" s="30">
        <v>22</v>
      </c>
      <c r="O27" s="30"/>
      <c r="P27" s="30"/>
      <c r="Q27" s="30">
        <v>2</v>
      </c>
      <c r="R27" s="57"/>
      <c r="S27" s="33"/>
      <c r="T27" s="30"/>
      <c r="U27" s="33"/>
      <c r="V27" s="33"/>
      <c r="W27" s="33"/>
      <c r="X27" s="33"/>
      <c r="Y27" s="33"/>
      <c r="Z27" s="33"/>
      <c r="AA27" s="33"/>
      <c r="AB27" s="57"/>
      <c r="AC27" s="33"/>
      <c r="AD27" s="30"/>
      <c r="AE27" s="33"/>
      <c r="AF27" s="33"/>
      <c r="AG27" s="33"/>
      <c r="AH27" s="33"/>
      <c r="AI27" s="33"/>
      <c r="AJ27" s="33"/>
      <c r="AK27" s="33"/>
      <c r="AL27" s="57"/>
      <c r="AM27" s="33"/>
      <c r="AN27" s="30"/>
      <c r="AO27" s="33"/>
      <c r="AP27" s="33"/>
      <c r="AQ27" s="33"/>
      <c r="AR27" s="33"/>
      <c r="AS27" s="33"/>
      <c r="AT27" s="33"/>
      <c r="AU27" s="33"/>
      <c r="AV27" s="73"/>
      <c r="AW27" s="74"/>
      <c r="AX27" s="74"/>
      <c r="AY27" s="74"/>
      <c r="AZ27" s="74"/>
      <c r="BA27" s="74"/>
      <c r="BB27" s="74"/>
      <c r="BC27" s="74"/>
      <c r="BD27" s="74"/>
      <c r="BE27" s="62"/>
      <c r="BF27" s="73"/>
      <c r="BG27" s="74"/>
      <c r="BH27" s="74"/>
      <c r="BI27" s="74"/>
      <c r="BJ27" s="74"/>
      <c r="BK27" s="74"/>
      <c r="BL27" s="74"/>
      <c r="BM27" s="74"/>
      <c r="BN27" s="74"/>
      <c r="BO27" s="62"/>
      <c r="BP27" s="73">
        <f>H27</f>
        <v>58</v>
      </c>
      <c r="BQ27" s="74">
        <f t="shared" ref="BQ27:BY27" si="19">I27</f>
        <v>10</v>
      </c>
      <c r="BR27" s="74">
        <f t="shared" si="19"/>
        <v>48</v>
      </c>
      <c r="BS27" s="74">
        <f t="shared" si="19"/>
        <v>24</v>
      </c>
      <c r="BT27" s="74"/>
      <c r="BU27" s="74">
        <f t="shared" si="19"/>
        <v>0</v>
      </c>
      <c r="BV27" s="74">
        <f t="shared" si="19"/>
        <v>22</v>
      </c>
      <c r="BW27" s="74"/>
      <c r="BX27" s="74"/>
      <c r="BY27" s="124">
        <f t="shared" si="19"/>
        <v>2</v>
      </c>
      <c r="BZ27" s="83"/>
      <c r="CA27" s="64">
        <v>48</v>
      </c>
      <c r="CB27" s="63">
        <f t="shared" si="18"/>
        <v>10</v>
      </c>
    </row>
    <row r="28" spans="1:100" ht="13.5" customHeight="1">
      <c r="A28" s="55"/>
      <c r="B28" s="33" t="s">
        <v>74</v>
      </c>
      <c r="C28" s="19" t="s">
        <v>66</v>
      </c>
      <c r="D28" s="56"/>
      <c r="E28" s="34"/>
      <c r="F28" s="34">
        <v>3</v>
      </c>
      <c r="G28" s="34"/>
      <c r="H28" s="33">
        <v>80</v>
      </c>
      <c r="I28" s="30">
        <v>6</v>
      </c>
      <c r="J28" s="30">
        <v>74</v>
      </c>
      <c r="K28" s="30">
        <v>36</v>
      </c>
      <c r="L28" s="30"/>
      <c r="M28" s="30"/>
      <c r="N28" s="30">
        <v>36</v>
      </c>
      <c r="O28" s="30"/>
      <c r="P28" s="30"/>
      <c r="Q28" s="30">
        <v>2</v>
      </c>
      <c r="R28" s="57"/>
      <c r="S28" s="33"/>
      <c r="T28" s="30"/>
      <c r="U28" s="33"/>
      <c r="V28" s="33"/>
      <c r="W28" s="33"/>
      <c r="X28" s="33"/>
      <c r="Y28" s="33"/>
      <c r="Z28" s="33"/>
      <c r="AA28" s="33"/>
      <c r="AB28" s="57"/>
      <c r="AC28" s="33"/>
      <c r="AD28" s="30"/>
      <c r="AE28" s="33"/>
      <c r="AF28" s="33"/>
      <c r="AG28" s="33"/>
      <c r="AH28" s="33"/>
      <c r="AI28" s="33"/>
      <c r="AJ28" s="33"/>
      <c r="AK28" s="33"/>
      <c r="AL28" s="57">
        <f>H28</f>
        <v>80</v>
      </c>
      <c r="AM28" s="30">
        <f t="shared" ref="AM28:AU28" si="20">I28</f>
        <v>6</v>
      </c>
      <c r="AN28" s="30">
        <f t="shared" si="20"/>
        <v>74</v>
      </c>
      <c r="AO28" s="30">
        <f t="shared" si="20"/>
        <v>36</v>
      </c>
      <c r="AP28" s="30">
        <f t="shared" si="20"/>
        <v>0</v>
      </c>
      <c r="AQ28" s="30">
        <f t="shared" si="20"/>
        <v>0</v>
      </c>
      <c r="AR28" s="30">
        <f t="shared" si="20"/>
        <v>36</v>
      </c>
      <c r="AS28" s="30">
        <f t="shared" si="20"/>
        <v>0</v>
      </c>
      <c r="AT28" s="30">
        <f t="shared" si="20"/>
        <v>0</v>
      </c>
      <c r="AU28" s="62">
        <f t="shared" si="20"/>
        <v>2</v>
      </c>
      <c r="AV28" s="57"/>
      <c r="AW28" s="30"/>
      <c r="AX28" s="30"/>
      <c r="AY28" s="30"/>
      <c r="AZ28" s="30"/>
      <c r="BA28" s="30"/>
      <c r="BB28" s="30"/>
      <c r="BC28" s="30"/>
      <c r="BD28" s="30"/>
      <c r="BE28" s="62"/>
      <c r="BF28" s="57"/>
      <c r="BG28" s="30"/>
      <c r="BH28" s="30"/>
      <c r="BI28" s="30"/>
      <c r="BJ28" s="30"/>
      <c r="BK28" s="30"/>
      <c r="BL28" s="30"/>
      <c r="BM28" s="30"/>
      <c r="BN28" s="30"/>
      <c r="BO28" s="62"/>
      <c r="BP28" s="57"/>
      <c r="BQ28" s="33"/>
      <c r="BR28" s="30"/>
      <c r="BS28" s="33"/>
      <c r="BT28" s="33"/>
      <c r="BU28" s="33"/>
      <c r="BV28" s="33"/>
      <c r="BW28" s="33"/>
      <c r="BX28" s="33"/>
      <c r="BY28" s="33"/>
      <c r="BZ28" s="60"/>
      <c r="CA28" s="64">
        <v>48</v>
      </c>
      <c r="CB28" s="63">
        <f t="shared" si="18"/>
        <v>32</v>
      </c>
    </row>
    <row r="29" spans="1:100" ht="23.25" customHeight="1">
      <c r="A29" s="65"/>
      <c r="B29" s="33" t="s">
        <v>75</v>
      </c>
      <c r="C29" s="19" t="s">
        <v>281</v>
      </c>
      <c r="D29" s="56"/>
      <c r="E29" s="34"/>
      <c r="F29" s="34">
        <v>4.5</v>
      </c>
      <c r="G29" s="34"/>
      <c r="H29" s="33">
        <f>AL29+AV29+BF29</f>
        <v>158</v>
      </c>
      <c r="I29" s="33">
        <f t="shared" ref="I29:Q29" si="21">AM29+AW29+BG29</f>
        <v>24</v>
      </c>
      <c r="J29" s="33">
        <f t="shared" si="21"/>
        <v>130</v>
      </c>
      <c r="K29" s="33">
        <f t="shared" si="21"/>
        <v>12</v>
      </c>
      <c r="L29" s="33">
        <f t="shared" si="21"/>
        <v>114</v>
      </c>
      <c r="M29" s="33"/>
      <c r="N29" s="33"/>
      <c r="O29" s="33"/>
      <c r="P29" s="33"/>
      <c r="Q29" s="33">
        <f t="shared" si="21"/>
        <v>4</v>
      </c>
      <c r="R29" s="57"/>
      <c r="S29" s="33"/>
      <c r="T29" s="30"/>
      <c r="U29" s="33"/>
      <c r="V29" s="33"/>
      <c r="W29" s="33"/>
      <c r="X29" s="33"/>
      <c r="Y29" s="33"/>
      <c r="Z29" s="33"/>
      <c r="AA29" s="33"/>
      <c r="AB29" s="57"/>
      <c r="AC29" s="33"/>
      <c r="AD29" s="30"/>
      <c r="AE29" s="33"/>
      <c r="AF29" s="33"/>
      <c r="AG29" s="33"/>
      <c r="AH29" s="33"/>
      <c r="AI29" s="33"/>
      <c r="AJ29" s="33"/>
      <c r="AK29" s="33"/>
      <c r="AL29" s="57">
        <v>50</v>
      </c>
      <c r="AM29" s="33">
        <v>10</v>
      </c>
      <c r="AN29" s="30">
        <v>36</v>
      </c>
      <c r="AO29" s="33">
        <v>4</v>
      </c>
      <c r="AP29" s="58">
        <v>32</v>
      </c>
      <c r="AQ29" s="33"/>
      <c r="AR29" s="33"/>
      <c r="AS29" s="33"/>
      <c r="AT29" s="33"/>
      <c r="AU29" s="33"/>
      <c r="AV29" s="57">
        <v>48</v>
      </c>
      <c r="AW29" s="30">
        <v>4</v>
      </c>
      <c r="AX29" s="30">
        <v>44</v>
      </c>
      <c r="AY29" s="30">
        <v>4</v>
      </c>
      <c r="AZ29" s="30">
        <v>38</v>
      </c>
      <c r="BA29" s="30"/>
      <c r="BB29" s="30"/>
      <c r="BC29" s="30"/>
      <c r="BD29" s="30"/>
      <c r="BE29" s="62">
        <v>2</v>
      </c>
      <c r="BF29" s="57">
        <v>60</v>
      </c>
      <c r="BG29" s="30">
        <v>10</v>
      </c>
      <c r="BH29" s="30">
        <v>50</v>
      </c>
      <c r="BI29" s="30">
        <v>4</v>
      </c>
      <c r="BJ29" s="30">
        <v>44</v>
      </c>
      <c r="BK29" s="30"/>
      <c r="BL29" s="30"/>
      <c r="BM29" s="30"/>
      <c r="BN29" s="30"/>
      <c r="BO29" s="62">
        <v>2</v>
      </c>
      <c r="BP29" s="57"/>
      <c r="BQ29" s="33"/>
      <c r="BR29" s="30"/>
      <c r="BS29" s="33"/>
      <c r="BT29" s="58"/>
      <c r="BU29" s="33"/>
      <c r="BV29" s="33"/>
      <c r="BW29" s="33"/>
      <c r="BX29" s="33"/>
      <c r="BY29" s="58"/>
      <c r="BZ29" s="60"/>
      <c r="CA29" s="64">
        <v>36</v>
      </c>
      <c r="CB29" s="63">
        <f t="shared" si="18"/>
        <v>122</v>
      </c>
    </row>
    <row r="30" spans="1:100" ht="10.5">
      <c r="A30" s="65"/>
      <c r="B30" s="33" t="s">
        <v>77</v>
      </c>
      <c r="C30" s="19" t="s">
        <v>67</v>
      </c>
      <c r="D30" s="56"/>
      <c r="E30" s="34"/>
      <c r="F30" s="61" t="s">
        <v>391</v>
      </c>
      <c r="G30" s="34"/>
      <c r="H30" s="33">
        <f>AL30+AV30+BF30+BP30</f>
        <v>208</v>
      </c>
      <c r="I30" s="33">
        <f t="shared" ref="I30:Q30" si="22">AM30+AW30+BG30+BQ30</f>
        <v>102</v>
      </c>
      <c r="J30" s="33">
        <f t="shared" si="22"/>
        <v>106</v>
      </c>
      <c r="K30" s="33">
        <f t="shared" si="22"/>
        <v>8</v>
      </c>
      <c r="L30" s="33">
        <f t="shared" si="22"/>
        <v>90</v>
      </c>
      <c r="M30" s="33"/>
      <c r="N30" s="33"/>
      <c r="O30" s="33"/>
      <c r="P30" s="33"/>
      <c r="Q30" s="33">
        <f t="shared" si="22"/>
        <v>8</v>
      </c>
      <c r="R30" s="57"/>
      <c r="S30" s="33"/>
      <c r="T30" s="30"/>
      <c r="U30" s="33"/>
      <c r="V30" s="33"/>
      <c r="W30" s="33"/>
      <c r="X30" s="33"/>
      <c r="Y30" s="33"/>
      <c r="Z30" s="33"/>
      <c r="AA30" s="33"/>
      <c r="AB30" s="57"/>
      <c r="AC30" s="33"/>
      <c r="AD30" s="30"/>
      <c r="AE30" s="33"/>
      <c r="AF30" s="33"/>
      <c r="AG30" s="33"/>
      <c r="AH30" s="33"/>
      <c r="AI30" s="33"/>
      <c r="AJ30" s="33"/>
      <c r="AK30" s="33"/>
      <c r="AL30" s="57">
        <v>52</v>
      </c>
      <c r="AM30" s="33">
        <v>26</v>
      </c>
      <c r="AN30" s="30">
        <v>26</v>
      </c>
      <c r="AO30" s="33">
        <v>2</v>
      </c>
      <c r="AP30" s="58">
        <v>22</v>
      </c>
      <c r="AQ30" s="33"/>
      <c r="AR30" s="33"/>
      <c r="AS30" s="33"/>
      <c r="AT30" s="33"/>
      <c r="AU30" s="33">
        <v>2</v>
      </c>
      <c r="AV30" s="57">
        <v>64</v>
      </c>
      <c r="AW30" s="33">
        <v>30</v>
      </c>
      <c r="AX30" s="30">
        <v>34</v>
      </c>
      <c r="AY30" s="33">
        <v>2</v>
      </c>
      <c r="AZ30" s="58">
        <v>30</v>
      </c>
      <c r="BA30" s="33"/>
      <c r="BB30" s="33"/>
      <c r="BC30" s="33"/>
      <c r="BD30" s="33"/>
      <c r="BE30" s="33">
        <v>2</v>
      </c>
      <c r="BF30" s="57">
        <v>52</v>
      </c>
      <c r="BG30" s="33">
        <v>26</v>
      </c>
      <c r="BH30" s="30">
        <v>26</v>
      </c>
      <c r="BI30" s="33">
        <v>2</v>
      </c>
      <c r="BJ30" s="58">
        <v>22</v>
      </c>
      <c r="BK30" s="33"/>
      <c r="BL30" s="33"/>
      <c r="BM30" s="33"/>
      <c r="BN30" s="33"/>
      <c r="BO30" s="33">
        <v>2</v>
      </c>
      <c r="BP30" s="57">
        <v>40</v>
      </c>
      <c r="BQ30" s="33">
        <v>20</v>
      </c>
      <c r="BR30" s="30">
        <v>20</v>
      </c>
      <c r="BS30" s="33">
        <v>2</v>
      </c>
      <c r="BT30" s="58">
        <v>16</v>
      </c>
      <c r="BU30" s="33"/>
      <c r="BV30" s="33"/>
      <c r="BW30" s="33"/>
      <c r="BX30" s="33"/>
      <c r="BY30" s="33">
        <v>2</v>
      </c>
      <c r="BZ30" s="60"/>
      <c r="CA30" s="57">
        <v>160</v>
      </c>
      <c r="CB30" s="63">
        <f t="shared" si="18"/>
        <v>48</v>
      </c>
    </row>
    <row r="31" spans="1:100" ht="13.5" customHeight="1" thickBot="1">
      <c r="A31" s="65"/>
      <c r="B31" s="33" t="s">
        <v>78</v>
      </c>
      <c r="C31" s="19" t="s">
        <v>282</v>
      </c>
      <c r="D31" s="56"/>
      <c r="E31" s="34"/>
      <c r="F31" s="34">
        <v>5</v>
      </c>
      <c r="G31" s="34"/>
      <c r="H31" s="33">
        <v>52</v>
      </c>
      <c r="I31" s="30">
        <v>2</v>
      </c>
      <c r="J31" s="30">
        <v>50</v>
      </c>
      <c r="K31" s="30">
        <v>24</v>
      </c>
      <c r="L31" s="30"/>
      <c r="M31" s="30"/>
      <c r="N31" s="30">
        <v>24</v>
      </c>
      <c r="O31" s="30"/>
      <c r="P31" s="30"/>
      <c r="Q31" s="30">
        <v>2</v>
      </c>
      <c r="R31" s="57"/>
      <c r="S31" s="33"/>
      <c r="T31" s="30"/>
      <c r="U31" s="33"/>
      <c r="V31" s="33"/>
      <c r="W31" s="33"/>
      <c r="X31" s="33"/>
      <c r="Y31" s="33"/>
      <c r="Z31" s="33"/>
      <c r="AA31" s="33"/>
      <c r="AB31" s="57"/>
      <c r="AC31" s="33"/>
      <c r="AD31" s="30"/>
      <c r="AE31" s="33"/>
      <c r="AF31" s="33"/>
      <c r="AG31" s="33"/>
      <c r="AH31" s="33"/>
      <c r="AI31" s="33"/>
      <c r="AJ31" s="33"/>
      <c r="AK31" s="33"/>
      <c r="AL31" s="57"/>
      <c r="AM31" s="33"/>
      <c r="AN31" s="30"/>
      <c r="AO31" s="33"/>
      <c r="AP31" s="58"/>
      <c r="AQ31" s="33"/>
      <c r="AR31" s="33"/>
      <c r="AS31" s="33"/>
      <c r="AT31" s="33"/>
      <c r="AU31" s="33"/>
      <c r="AV31" s="57"/>
      <c r="AW31" s="33"/>
      <c r="AX31" s="30"/>
      <c r="AY31" s="33"/>
      <c r="AZ31" s="58"/>
      <c r="BA31" s="33"/>
      <c r="BB31" s="33"/>
      <c r="BC31" s="33"/>
      <c r="BD31" s="33"/>
      <c r="BE31" s="33"/>
      <c r="BF31" s="66">
        <f>H31</f>
        <v>52</v>
      </c>
      <c r="BG31" s="40">
        <f t="shared" ref="BG31:BO31" si="23">I31</f>
        <v>2</v>
      </c>
      <c r="BH31" s="40">
        <f t="shared" si="23"/>
        <v>50</v>
      </c>
      <c r="BI31" s="40">
        <f t="shared" si="23"/>
        <v>24</v>
      </c>
      <c r="BJ31" s="40"/>
      <c r="BK31" s="40"/>
      <c r="BL31" s="40">
        <v>24</v>
      </c>
      <c r="BM31" s="40"/>
      <c r="BN31" s="40"/>
      <c r="BO31" s="62">
        <f t="shared" si="23"/>
        <v>2</v>
      </c>
      <c r="BP31" s="66"/>
      <c r="BQ31" s="40"/>
      <c r="BR31" s="40"/>
      <c r="BS31" s="40"/>
      <c r="BT31" s="40"/>
      <c r="BU31" s="40"/>
      <c r="BV31" s="40"/>
      <c r="BW31" s="40"/>
      <c r="BX31" s="40"/>
      <c r="BY31" s="62"/>
      <c r="BZ31" s="60"/>
      <c r="CA31" s="57">
        <v>32</v>
      </c>
      <c r="CB31" s="63">
        <f t="shared" si="18"/>
        <v>20</v>
      </c>
    </row>
    <row r="32" spans="1:100" s="54" customFormat="1" ht="23.25" customHeight="1" thickBot="1">
      <c r="A32" s="41"/>
      <c r="B32" s="48" t="s">
        <v>283</v>
      </c>
      <c r="C32" s="49" t="s">
        <v>79</v>
      </c>
      <c r="D32" s="50"/>
      <c r="E32" s="51"/>
      <c r="F32" s="51">
        <v>2</v>
      </c>
      <c r="G32" s="51"/>
      <c r="H32" s="31">
        <f>SUM(H33:H34)</f>
        <v>122</v>
      </c>
      <c r="I32" s="31">
        <f>SUM(I33:I34)</f>
        <v>10</v>
      </c>
      <c r="J32" s="31">
        <f>SUM(J33:J34)</f>
        <v>112</v>
      </c>
      <c r="K32" s="31">
        <f>SUM(K33:K34)</f>
        <v>54</v>
      </c>
      <c r="L32" s="31">
        <f>SUM(L33:L34)</f>
        <v>54</v>
      </c>
      <c r="M32" s="31"/>
      <c r="N32" s="31"/>
      <c r="O32" s="31"/>
      <c r="P32" s="31">
        <f>SUM(P33:P34)</f>
        <v>0</v>
      </c>
      <c r="Q32" s="31">
        <f>SUM(Q33:Q34)</f>
        <v>4</v>
      </c>
      <c r="R32" s="52"/>
      <c r="S32" s="31"/>
      <c r="T32" s="31"/>
      <c r="U32" s="31"/>
      <c r="V32" s="31"/>
      <c r="W32" s="31"/>
      <c r="X32" s="31"/>
      <c r="Y32" s="31"/>
      <c r="Z32" s="31"/>
      <c r="AA32" s="31"/>
      <c r="AB32" s="52"/>
      <c r="AC32" s="31"/>
      <c r="AD32" s="31"/>
      <c r="AE32" s="31"/>
      <c r="AF32" s="31"/>
      <c r="AG32" s="31"/>
      <c r="AH32" s="31"/>
      <c r="AI32" s="31"/>
      <c r="AJ32" s="31"/>
      <c r="AK32" s="31"/>
      <c r="AL32" s="52">
        <f>AL33+AL34</f>
        <v>122</v>
      </c>
      <c r="AM32" s="52">
        <f t="shared" ref="AM32:BE32" si="24">AM33+AM34</f>
        <v>10</v>
      </c>
      <c r="AN32" s="52">
        <f t="shared" si="24"/>
        <v>112</v>
      </c>
      <c r="AO32" s="52">
        <f t="shared" si="24"/>
        <v>54</v>
      </c>
      <c r="AP32" s="52">
        <f t="shared" si="24"/>
        <v>54</v>
      </c>
      <c r="AQ32" s="52">
        <f t="shared" si="24"/>
        <v>0</v>
      </c>
      <c r="AR32" s="52">
        <f t="shared" si="24"/>
        <v>0</v>
      </c>
      <c r="AS32" s="52">
        <f t="shared" si="24"/>
        <v>0</v>
      </c>
      <c r="AT32" s="52">
        <f t="shared" si="24"/>
        <v>0</v>
      </c>
      <c r="AU32" s="52">
        <f t="shared" si="24"/>
        <v>4</v>
      </c>
      <c r="AV32" s="52">
        <f t="shared" si="24"/>
        <v>0</v>
      </c>
      <c r="AW32" s="52">
        <f t="shared" si="24"/>
        <v>0</v>
      </c>
      <c r="AX32" s="52">
        <f t="shared" si="24"/>
        <v>0</v>
      </c>
      <c r="AY32" s="52">
        <f t="shared" si="24"/>
        <v>0</v>
      </c>
      <c r="AZ32" s="52">
        <f t="shared" si="24"/>
        <v>0</v>
      </c>
      <c r="BA32" s="52">
        <f t="shared" si="24"/>
        <v>0</v>
      </c>
      <c r="BB32" s="52">
        <f t="shared" si="24"/>
        <v>0</v>
      </c>
      <c r="BC32" s="52">
        <f t="shared" si="24"/>
        <v>0</v>
      </c>
      <c r="BD32" s="52">
        <f t="shared" si="24"/>
        <v>0</v>
      </c>
      <c r="BE32" s="52">
        <f t="shared" si="24"/>
        <v>0</v>
      </c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31"/>
      <c r="BR32" s="31"/>
      <c r="BS32" s="31"/>
      <c r="BT32" s="31"/>
      <c r="BU32" s="31"/>
      <c r="BV32" s="31"/>
      <c r="BW32" s="31"/>
      <c r="BX32" s="31"/>
      <c r="BY32" s="31"/>
      <c r="BZ32" s="53"/>
      <c r="CA32" s="52">
        <v>108</v>
      </c>
      <c r="CB32" s="115">
        <f t="shared" si="18"/>
        <v>14</v>
      </c>
    </row>
    <row r="33" spans="1:80" ht="18" customHeight="1">
      <c r="A33" s="55"/>
      <c r="B33" s="33" t="s">
        <v>80</v>
      </c>
      <c r="C33" s="19" t="s">
        <v>256</v>
      </c>
      <c r="D33" s="56"/>
      <c r="E33" s="34"/>
      <c r="F33" s="34">
        <v>3</v>
      </c>
      <c r="G33" s="34"/>
      <c r="H33" s="33">
        <v>76</v>
      </c>
      <c r="I33" s="30">
        <v>6</v>
      </c>
      <c r="J33" s="30">
        <v>70</v>
      </c>
      <c r="K33" s="30">
        <v>34</v>
      </c>
      <c r="L33" s="30">
        <v>34</v>
      </c>
      <c r="M33" s="30"/>
      <c r="N33" s="30"/>
      <c r="O33" s="30"/>
      <c r="P33" s="30"/>
      <c r="Q33" s="30">
        <v>2</v>
      </c>
      <c r="R33" s="57"/>
      <c r="S33" s="33"/>
      <c r="T33" s="30"/>
      <c r="U33" s="33"/>
      <c r="V33" s="33"/>
      <c r="W33" s="33"/>
      <c r="X33" s="33"/>
      <c r="Y33" s="33"/>
      <c r="Z33" s="33"/>
      <c r="AA33" s="33"/>
      <c r="AB33" s="57"/>
      <c r="AC33" s="33"/>
      <c r="AD33" s="30"/>
      <c r="AE33" s="33"/>
      <c r="AF33" s="33"/>
      <c r="AG33" s="33"/>
      <c r="AH33" s="33"/>
      <c r="AI33" s="33"/>
      <c r="AJ33" s="33"/>
      <c r="AK33" s="33"/>
      <c r="AL33" s="73">
        <f>H33</f>
        <v>76</v>
      </c>
      <c r="AM33" s="74">
        <f t="shared" ref="AM33:AU33" si="25">I33</f>
        <v>6</v>
      </c>
      <c r="AN33" s="74">
        <f t="shared" si="25"/>
        <v>70</v>
      </c>
      <c r="AO33" s="74">
        <f t="shared" si="25"/>
        <v>34</v>
      </c>
      <c r="AP33" s="74">
        <f t="shared" si="25"/>
        <v>34</v>
      </c>
      <c r="AQ33" s="74"/>
      <c r="AR33" s="74"/>
      <c r="AS33" s="74"/>
      <c r="AT33" s="74"/>
      <c r="AU33" s="131">
        <f t="shared" si="25"/>
        <v>2</v>
      </c>
      <c r="AV33" s="73"/>
      <c r="AW33" s="74"/>
      <c r="AX33" s="74"/>
      <c r="AY33" s="74"/>
      <c r="AZ33" s="74"/>
      <c r="BA33" s="74"/>
      <c r="BB33" s="74"/>
      <c r="BC33" s="74"/>
      <c r="BD33" s="74"/>
      <c r="BE33" s="62"/>
      <c r="BF33" s="57"/>
      <c r="BG33" s="33"/>
      <c r="BH33" s="30"/>
      <c r="BI33" s="33"/>
      <c r="BJ33" s="33"/>
      <c r="BK33" s="33"/>
      <c r="BL33" s="33"/>
      <c r="BM33" s="33"/>
      <c r="BN33" s="33"/>
      <c r="BO33" s="33"/>
      <c r="BP33" s="57"/>
      <c r="BQ33" s="33"/>
      <c r="BR33" s="30"/>
      <c r="BS33" s="33"/>
      <c r="BT33" s="33"/>
      <c r="BU33" s="33"/>
      <c r="BV33" s="33"/>
      <c r="BW33" s="33"/>
      <c r="BX33" s="33"/>
      <c r="BY33" s="33"/>
      <c r="BZ33" s="60"/>
      <c r="CA33" s="64">
        <v>72</v>
      </c>
      <c r="CB33" s="63">
        <f t="shared" si="18"/>
        <v>4</v>
      </c>
    </row>
    <row r="34" spans="1:80" ht="21.75" thickBot="1">
      <c r="A34" s="55"/>
      <c r="B34" s="33" t="s">
        <v>352</v>
      </c>
      <c r="C34" s="151" t="s">
        <v>394</v>
      </c>
      <c r="D34" s="56"/>
      <c r="E34" s="34"/>
      <c r="F34" s="34">
        <v>3</v>
      </c>
      <c r="G34" s="34"/>
      <c r="H34" s="33">
        <v>46</v>
      </c>
      <c r="I34" s="30">
        <v>4</v>
      </c>
      <c r="J34" s="30">
        <v>42</v>
      </c>
      <c r="K34" s="30">
        <v>20</v>
      </c>
      <c r="L34" s="30">
        <v>20</v>
      </c>
      <c r="M34" s="30"/>
      <c r="N34" s="30"/>
      <c r="O34" s="30"/>
      <c r="P34" s="30"/>
      <c r="Q34" s="30">
        <v>2</v>
      </c>
      <c r="R34" s="57"/>
      <c r="S34" s="33"/>
      <c r="T34" s="30"/>
      <c r="U34" s="33"/>
      <c r="V34" s="33"/>
      <c r="W34" s="33"/>
      <c r="X34" s="33"/>
      <c r="Y34" s="33"/>
      <c r="Z34" s="33"/>
      <c r="AA34" s="33"/>
      <c r="AB34" s="57"/>
      <c r="AC34" s="33"/>
      <c r="AD34" s="30"/>
      <c r="AE34" s="33"/>
      <c r="AF34" s="33"/>
      <c r="AG34" s="33"/>
      <c r="AH34" s="33"/>
      <c r="AI34" s="33"/>
      <c r="AJ34" s="33"/>
      <c r="AK34" s="33"/>
      <c r="AL34" s="57">
        <f>H34</f>
        <v>46</v>
      </c>
      <c r="AM34" s="30">
        <f t="shared" ref="AM34:AU34" si="26">I34</f>
        <v>4</v>
      </c>
      <c r="AN34" s="30">
        <f t="shared" si="26"/>
        <v>42</v>
      </c>
      <c r="AO34" s="30">
        <f t="shared" si="26"/>
        <v>20</v>
      </c>
      <c r="AP34" s="30">
        <f t="shared" si="26"/>
        <v>20</v>
      </c>
      <c r="AQ34" s="30"/>
      <c r="AR34" s="30"/>
      <c r="AS34" s="30"/>
      <c r="AT34" s="30"/>
      <c r="AU34" s="62">
        <f t="shared" si="26"/>
        <v>2</v>
      </c>
      <c r="AV34" s="57"/>
      <c r="AW34" s="30"/>
      <c r="AX34" s="30"/>
      <c r="AY34" s="30"/>
      <c r="AZ34" s="30"/>
      <c r="BA34" s="30"/>
      <c r="BB34" s="30"/>
      <c r="BC34" s="30"/>
      <c r="BD34" s="30"/>
      <c r="BE34" s="62"/>
      <c r="BF34" s="57"/>
      <c r="BG34" s="30"/>
      <c r="BH34" s="30"/>
      <c r="BI34" s="30"/>
      <c r="BJ34" s="30"/>
      <c r="BK34" s="30"/>
      <c r="BL34" s="30"/>
      <c r="BM34" s="30"/>
      <c r="BN34" s="30"/>
      <c r="BO34" s="62"/>
      <c r="BP34" s="57"/>
      <c r="BQ34" s="33"/>
      <c r="BR34" s="30"/>
      <c r="BS34" s="33"/>
      <c r="BT34" s="33"/>
      <c r="BU34" s="33"/>
      <c r="BV34" s="33"/>
      <c r="BW34" s="33"/>
      <c r="BX34" s="33"/>
      <c r="BY34" s="33"/>
      <c r="BZ34" s="60"/>
      <c r="CA34" s="64">
        <v>36</v>
      </c>
      <c r="CB34" s="63">
        <f t="shared" si="18"/>
        <v>10</v>
      </c>
    </row>
    <row r="35" spans="1:80" s="54" customFormat="1" ht="24.75" customHeight="1" thickBot="1">
      <c r="A35" s="41"/>
      <c r="B35" s="48" t="s">
        <v>284</v>
      </c>
      <c r="C35" s="49" t="s">
        <v>285</v>
      </c>
      <c r="D35" s="50">
        <v>5</v>
      </c>
      <c r="E35" s="51"/>
      <c r="F35" s="51">
        <v>4</v>
      </c>
      <c r="G35" s="51"/>
      <c r="H35" s="31">
        <f>SUM(H36:H45)</f>
        <v>710</v>
      </c>
      <c r="I35" s="31">
        <f t="shared" ref="I35:Q35" si="27">SUM(I36:I45)</f>
        <v>72</v>
      </c>
      <c r="J35" s="31">
        <f t="shared" si="27"/>
        <v>634</v>
      </c>
      <c r="K35" s="31">
        <f t="shared" si="27"/>
        <v>282</v>
      </c>
      <c r="L35" s="31">
        <f t="shared" si="27"/>
        <v>302</v>
      </c>
      <c r="M35" s="31">
        <f t="shared" si="27"/>
        <v>0</v>
      </c>
      <c r="N35" s="31">
        <f t="shared" si="27"/>
        <v>10</v>
      </c>
      <c r="O35" s="31">
        <f t="shared" si="27"/>
        <v>0</v>
      </c>
      <c r="P35" s="31">
        <f t="shared" si="27"/>
        <v>10</v>
      </c>
      <c r="Q35" s="31">
        <f t="shared" si="27"/>
        <v>30</v>
      </c>
      <c r="R35" s="31">
        <f t="shared" ref="R35:AW35" si="28">SUM(R36:R45)</f>
        <v>0</v>
      </c>
      <c r="S35" s="31">
        <f t="shared" si="28"/>
        <v>0</v>
      </c>
      <c r="T35" s="31">
        <f t="shared" si="28"/>
        <v>0</v>
      </c>
      <c r="U35" s="31">
        <f t="shared" si="28"/>
        <v>0</v>
      </c>
      <c r="V35" s="31">
        <f t="shared" si="28"/>
        <v>0</v>
      </c>
      <c r="W35" s="31">
        <f t="shared" si="28"/>
        <v>0</v>
      </c>
      <c r="X35" s="31">
        <f t="shared" si="28"/>
        <v>0</v>
      </c>
      <c r="Y35" s="31">
        <f t="shared" si="28"/>
        <v>0</v>
      </c>
      <c r="Z35" s="31">
        <f t="shared" si="28"/>
        <v>0</v>
      </c>
      <c r="AA35" s="31">
        <f t="shared" si="28"/>
        <v>0</v>
      </c>
      <c r="AB35" s="31">
        <f t="shared" si="28"/>
        <v>0</v>
      </c>
      <c r="AC35" s="31">
        <f t="shared" si="28"/>
        <v>0</v>
      </c>
      <c r="AD35" s="31">
        <f t="shared" si="28"/>
        <v>0</v>
      </c>
      <c r="AE35" s="31">
        <f t="shared" si="28"/>
        <v>0</v>
      </c>
      <c r="AF35" s="31">
        <f t="shared" si="28"/>
        <v>0</v>
      </c>
      <c r="AG35" s="31">
        <f t="shared" si="28"/>
        <v>0</v>
      </c>
      <c r="AH35" s="31">
        <f t="shared" si="28"/>
        <v>0</v>
      </c>
      <c r="AI35" s="31">
        <f t="shared" si="28"/>
        <v>0</v>
      </c>
      <c r="AJ35" s="31">
        <f t="shared" si="28"/>
        <v>0</v>
      </c>
      <c r="AK35" s="31">
        <f t="shared" si="28"/>
        <v>0</v>
      </c>
      <c r="AL35" s="31">
        <f t="shared" si="28"/>
        <v>154</v>
      </c>
      <c r="AM35" s="31">
        <f t="shared" si="28"/>
        <v>16</v>
      </c>
      <c r="AN35" s="31">
        <f t="shared" si="28"/>
        <v>138</v>
      </c>
      <c r="AO35" s="31">
        <f t="shared" si="28"/>
        <v>64</v>
      </c>
      <c r="AP35" s="31">
        <f t="shared" si="28"/>
        <v>62</v>
      </c>
      <c r="AQ35" s="31">
        <f t="shared" si="28"/>
        <v>0</v>
      </c>
      <c r="AR35" s="31">
        <f t="shared" si="28"/>
        <v>6</v>
      </c>
      <c r="AS35" s="31">
        <f t="shared" si="28"/>
        <v>0</v>
      </c>
      <c r="AT35" s="31">
        <f t="shared" si="28"/>
        <v>2</v>
      </c>
      <c r="AU35" s="31">
        <f t="shared" si="28"/>
        <v>4</v>
      </c>
      <c r="AV35" s="31">
        <f t="shared" si="28"/>
        <v>268</v>
      </c>
      <c r="AW35" s="31">
        <f t="shared" si="28"/>
        <v>26</v>
      </c>
      <c r="AX35" s="31">
        <f t="shared" ref="AX35:BY35" si="29">SUM(AX36:AX45)</f>
        <v>242</v>
      </c>
      <c r="AY35" s="31">
        <f t="shared" si="29"/>
        <v>98</v>
      </c>
      <c r="AZ35" s="31">
        <f t="shared" si="29"/>
        <v>128</v>
      </c>
      <c r="BA35" s="31">
        <f t="shared" si="29"/>
        <v>0</v>
      </c>
      <c r="BB35" s="31">
        <f t="shared" si="29"/>
        <v>0</v>
      </c>
      <c r="BC35" s="31">
        <f t="shared" si="29"/>
        <v>0</v>
      </c>
      <c r="BD35" s="31">
        <f t="shared" si="29"/>
        <v>4</v>
      </c>
      <c r="BE35" s="31">
        <f t="shared" si="29"/>
        <v>12</v>
      </c>
      <c r="BF35" s="31">
        <f t="shared" si="29"/>
        <v>202</v>
      </c>
      <c r="BG35" s="31">
        <f t="shared" si="29"/>
        <v>24</v>
      </c>
      <c r="BH35" s="31">
        <f t="shared" si="29"/>
        <v>178</v>
      </c>
      <c r="BI35" s="31">
        <f t="shared" si="29"/>
        <v>86</v>
      </c>
      <c r="BJ35" s="31">
        <f t="shared" si="29"/>
        <v>78</v>
      </c>
      <c r="BK35" s="31">
        <f t="shared" si="29"/>
        <v>0</v>
      </c>
      <c r="BL35" s="31">
        <f t="shared" si="29"/>
        <v>4</v>
      </c>
      <c r="BM35" s="31">
        <f t="shared" si="29"/>
        <v>0</v>
      </c>
      <c r="BN35" s="31">
        <f t="shared" si="29"/>
        <v>2</v>
      </c>
      <c r="BO35" s="31">
        <f t="shared" si="29"/>
        <v>8</v>
      </c>
      <c r="BP35" s="31">
        <f t="shared" si="29"/>
        <v>86</v>
      </c>
      <c r="BQ35" s="31">
        <f t="shared" si="29"/>
        <v>6</v>
      </c>
      <c r="BR35" s="31">
        <f t="shared" si="29"/>
        <v>76</v>
      </c>
      <c r="BS35" s="31">
        <f t="shared" si="29"/>
        <v>34</v>
      </c>
      <c r="BT35" s="31">
        <f t="shared" si="29"/>
        <v>34</v>
      </c>
      <c r="BU35" s="31">
        <f t="shared" si="29"/>
        <v>0</v>
      </c>
      <c r="BV35" s="31">
        <f t="shared" si="29"/>
        <v>0</v>
      </c>
      <c r="BW35" s="31">
        <f t="shared" si="29"/>
        <v>0</v>
      </c>
      <c r="BX35" s="31">
        <f t="shared" si="29"/>
        <v>2</v>
      </c>
      <c r="BY35" s="31">
        <f t="shared" si="29"/>
        <v>6</v>
      </c>
      <c r="BZ35" s="117"/>
      <c r="CA35" s="152">
        <v>468</v>
      </c>
      <c r="CB35" s="69">
        <f t="shared" si="18"/>
        <v>242</v>
      </c>
    </row>
    <row r="36" spans="1:80" ht="16.5" customHeight="1">
      <c r="A36" s="55"/>
      <c r="B36" s="33" t="s">
        <v>286</v>
      </c>
      <c r="C36" s="151" t="s">
        <v>353</v>
      </c>
      <c r="D36" s="56">
        <v>4</v>
      </c>
      <c r="E36" s="34"/>
      <c r="F36" s="34"/>
      <c r="G36" s="34"/>
      <c r="H36" s="33">
        <f>AL36+AV36</f>
        <v>98</v>
      </c>
      <c r="I36" s="33">
        <f t="shared" ref="I36:Q36" si="30">AM36+AW36</f>
        <v>12</v>
      </c>
      <c r="J36" s="33">
        <f t="shared" si="30"/>
        <v>86</v>
      </c>
      <c r="K36" s="33">
        <f t="shared" si="30"/>
        <v>40</v>
      </c>
      <c r="L36" s="33">
        <f t="shared" si="30"/>
        <v>34</v>
      </c>
      <c r="M36" s="33"/>
      <c r="N36" s="33">
        <f t="shared" si="30"/>
        <v>6</v>
      </c>
      <c r="O36" s="33"/>
      <c r="P36" s="33">
        <f t="shared" si="30"/>
        <v>2</v>
      </c>
      <c r="Q36" s="33">
        <f t="shared" si="30"/>
        <v>4</v>
      </c>
      <c r="R36" s="57"/>
      <c r="S36" s="33"/>
      <c r="T36" s="30"/>
      <c r="U36" s="33"/>
      <c r="V36" s="33"/>
      <c r="W36" s="33"/>
      <c r="X36" s="33"/>
      <c r="Y36" s="33"/>
      <c r="Z36" s="33"/>
      <c r="AA36" s="33"/>
      <c r="AB36" s="57"/>
      <c r="AC36" s="33"/>
      <c r="AD36" s="30"/>
      <c r="AE36" s="33"/>
      <c r="AF36" s="33"/>
      <c r="AG36" s="33"/>
      <c r="AH36" s="33"/>
      <c r="AI36" s="33"/>
      <c r="AJ36" s="33"/>
      <c r="AK36" s="33"/>
      <c r="AL36" s="73">
        <v>30</v>
      </c>
      <c r="AM36" s="74">
        <v>2</v>
      </c>
      <c r="AN36" s="74">
        <v>28</v>
      </c>
      <c r="AO36" s="74">
        <v>14</v>
      </c>
      <c r="AP36" s="74">
        <v>8</v>
      </c>
      <c r="AQ36" s="74"/>
      <c r="AR36" s="74">
        <v>6</v>
      </c>
      <c r="AS36" s="74"/>
      <c r="AT36" s="74"/>
      <c r="AU36" s="131"/>
      <c r="AV36" s="73">
        <v>68</v>
      </c>
      <c r="AW36" s="74">
        <v>10</v>
      </c>
      <c r="AX36" s="74">
        <v>58</v>
      </c>
      <c r="AY36" s="74">
        <v>26</v>
      </c>
      <c r="AZ36" s="74">
        <v>26</v>
      </c>
      <c r="BA36" s="74"/>
      <c r="BB36" s="74"/>
      <c r="BC36" s="74"/>
      <c r="BD36" s="74">
        <v>2</v>
      </c>
      <c r="BE36" s="131">
        <v>4</v>
      </c>
      <c r="BF36" s="57"/>
      <c r="BG36" s="33"/>
      <c r="BH36" s="30"/>
      <c r="BI36" s="33"/>
      <c r="BJ36" s="33"/>
      <c r="BK36" s="33"/>
      <c r="BL36" s="33"/>
      <c r="BM36" s="33"/>
      <c r="BN36" s="33"/>
      <c r="BO36" s="33"/>
      <c r="BP36" s="57"/>
      <c r="BQ36" s="33"/>
      <c r="BR36" s="30"/>
      <c r="BS36" s="33"/>
      <c r="BT36" s="33"/>
      <c r="BU36" s="33"/>
      <c r="BV36" s="33"/>
      <c r="BW36" s="33"/>
      <c r="BX36" s="33"/>
      <c r="BY36" s="33"/>
      <c r="BZ36" s="60"/>
      <c r="CA36" s="64">
        <v>86</v>
      </c>
      <c r="CB36" s="63">
        <f t="shared" si="18"/>
        <v>12</v>
      </c>
    </row>
    <row r="37" spans="1:80" ht="21">
      <c r="A37" s="55"/>
      <c r="B37" s="33" t="s">
        <v>287</v>
      </c>
      <c r="C37" s="161" t="s">
        <v>355</v>
      </c>
      <c r="D37" s="56">
        <v>5</v>
      </c>
      <c r="E37" s="34"/>
      <c r="F37" s="34"/>
      <c r="G37" s="34"/>
      <c r="H37" s="33">
        <v>66</v>
      </c>
      <c r="I37" s="30">
        <v>10</v>
      </c>
      <c r="J37" s="30">
        <v>56</v>
      </c>
      <c r="K37" s="30">
        <v>26</v>
      </c>
      <c r="L37" s="30">
        <v>24</v>
      </c>
      <c r="M37" s="30"/>
      <c r="N37" s="30"/>
      <c r="O37" s="30"/>
      <c r="P37" s="30">
        <v>2</v>
      </c>
      <c r="Q37" s="30">
        <v>4</v>
      </c>
      <c r="R37" s="57"/>
      <c r="S37" s="33"/>
      <c r="T37" s="30"/>
      <c r="U37" s="33"/>
      <c r="V37" s="33"/>
      <c r="W37" s="33"/>
      <c r="X37" s="33"/>
      <c r="Y37" s="33"/>
      <c r="Z37" s="33"/>
      <c r="AA37" s="33"/>
      <c r="AB37" s="57"/>
      <c r="AC37" s="33"/>
      <c r="AD37" s="30"/>
      <c r="AE37" s="33"/>
      <c r="AF37" s="33"/>
      <c r="AG37" s="33"/>
      <c r="AH37" s="33"/>
      <c r="AI37" s="33"/>
      <c r="AJ37" s="33"/>
      <c r="AK37" s="33"/>
      <c r="AL37" s="57"/>
      <c r="AM37" s="30"/>
      <c r="AN37" s="30"/>
      <c r="AO37" s="30"/>
      <c r="AP37" s="30"/>
      <c r="AQ37" s="30"/>
      <c r="AR37" s="30"/>
      <c r="AS37" s="30"/>
      <c r="AT37" s="30"/>
      <c r="AU37" s="62"/>
      <c r="AV37" s="57"/>
      <c r="AW37" s="30"/>
      <c r="AX37" s="30"/>
      <c r="AY37" s="30"/>
      <c r="AZ37" s="30"/>
      <c r="BA37" s="30"/>
      <c r="BB37" s="30"/>
      <c r="BC37" s="30"/>
      <c r="BD37" s="30"/>
      <c r="BE37" s="62"/>
      <c r="BF37" s="57">
        <f>H37</f>
        <v>66</v>
      </c>
      <c r="BG37" s="30">
        <f>I37</f>
        <v>10</v>
      </c>
      <c r="BH37" s="30">
        <f>J37</f>
        <v>56</v>
      </c>
      <c r="BI37" s="30">
        <f>K37</f>
        <v>26</v>
      </c>
      <c r="BJ37" s="30">
        <f>L37</f>
        <v>24</v>
      </c>
      <c r="BK37" s="30"/>
      <c r="BL37" s="30"/>
      <c r="BM37" s="30"/>
      <c r="BN37" s="30">
        <f>P37</f>
        <v>2</v>
      </c>
      <c r="BO37" s="62">
        <f>Q37</f>
        <v>4</v>
      </c>
      <c r="BP37" s="57"/>
      <c r="BQ37" s="30"/>
      <c r="BR37" s="30"/>
      <c r="BS37" s="30"/>
      <c r="BT37" s="30"/>
      <c r="BU37" s="30"/>
      <c r="BV37" s="30"/>
      <c r="BW37" s="30"/>
      <c r="BX37" s="30"/>
      <c r="BY37" s="62"/>
      <c r="BZ37" s="60"/>
      <c r="CA37" s="64">
        <v>66</v>
      </c>
      <c r="CB37" s="63">
        <f t="shared" ref="CB37:CB45" si="31">H37-CA37</f>
        <v>0</v>
      </c>
    </row>
    <row r="38" spans="1:80" ht="17.25" customHeight="1">
      <c r="A38" s="55"/>
      <c r="B38" s="33" t="s">
        <v>288</v>
      </c>
      <c r="C38" s="151" t="s">
        <v>356</v>
      </c>
      <c r="D38" s="56"/>
      <c r="E38" s="34"/>
      <c r="F38" s="34">
        <v>5</v>
      </c>
      <c r="G38" s="34"/>
      <c r="H38" s="33">
        <v>40</v>
      </c>
      <c r="I38" s="30">
        <v>6</v>
      </c>
      <c r="J38" s="30">
        <v>34</v>
      </c>
      <c r="K38" s="30">
        <v>16</v>
      </c>
      <c r="L38" s="30">
        <v>16</v>
      </c>
      <c r="M38" s="30"/>
      <c r="N38" s="30"/>
      <c r="O38" s="30"/>
      <c r="P38" s="30"/>
      <c r="Q38" s="30">
        <v>2</v>
      </c>
      <c r="R38" s="57"/>
      <c r="S38" s="33"/>
      <c r="T38" s="30"/>
      <c r="U38" s="33"/>
      <c r="V38" s="33"/>
      <c r="W38" s="33"/>
      <c r="X38" s="33"/>
      <c r="Y38" s="33"/>
      <c r="Z38" s="33"/>
      <c r="AA38" s="33"/>
      <c r="AB38" s="57"/>
      <c r="AC38" s="33"/>
      <c r="AD38" s="30"/>
      <c r="AE38" s="33"/>
      <c r="AF38" s="33"/>
      <c r="AG38" s="33"/>
      <c r="AH38" s="33"/>
      <c r="AI38" s="33"/>
      <c r="AJ38" s="33"/>
      <c r="AK38" s="33"/>
      <c r="AL38" s="57"/>
      <c r="AM38" s="33"/>
      <c r="AN38" s="30"/>
      <c r="AO38" s="58"/>
      <c r="AP38" s="58"/>
      <c r="AQ38" s="33"/>
      <c r="AR38" s="33"/>
      <c r="AS38" s="33"/>
      <c r="AT38" s="33"/>
      <c r="AU38" s="71"/>
      <c r="AV38" s="57"/>
      <c r="AW38" s="33"/>
      <c r="AX38" s="30"/>
      <c r="AY38" s="33"/>
      <c r="AZ38" s="33"/>
      <c r="BA38" s="33"/>
      <c r="BB38" s="33"/>
      <c r="BC38" s="33"/>
      <c r="BD38" s="33"/>
      <c r="BE38" s="33"/>
      <c r="BF38" s="57">
        <f>H38</f>
        <v>40</v>
      </c>
      <c r="BG38" s="30">
        <f t="shared" ref="BG38:BO38" si="32">I38</f>
        <v>6</v>
      </c>
      <c r="BH38" s="30">
        <f t="shared" si="32"/>
        <v>34</v>
      </c>
      <c r="BI38" s="30">
        <f t="shared" si="32"/>
        <v>16</v>
      </c>
      <c r="BJ38" s="30">
        <f t="shared" si="32"/>
        <v>16</v>
      </c>
      <c r="BK38" s="30"/>
      <c r="BL38" s="30"/>
      <c r="BM38" s="30"/>
      <c r="BN38" s="30">
        <f t="shared" si="32"/>
        <v>0</v>
      </c>
      <c r="BO38" s="62">
        <f t="shared" si="32"/>
        <v>2</v>
      </c>
      <c r="BP38" s="57"/>
      <c r="BQ38" s="30"/>
      <c r="BR38" s="30"/>
      <c r="BS38" s="30"/>
      <c r="BT38" s="30"/>
      <c r="BU38" s="30"/>
      <c r="BV38" s="30"/>
      <c r="BW38" s="30"/>
      <c r="BX38" s="30"/>
      <c r="BY38" s="62"/>
      <c r="BZ38" s="60"/>
      <c r="CA38" s="64">
        <v>40</v>
      </c>
      <c r="CB38" s="63">
        <f t="shared" si="31"/>
        <v>0</v>
      </c>
    </row>
    <row r="39" spans="1:80" ht="17.25" customHeight="1">
      <c r="A39" s="55"/>
      <c r="B39" s="33" t="s">
        <v>289</v>
      </c>
      <c r="C39" s="161" t="s">
        <v>357</v>
      </c>
      <c r="D39" s="56">
        <v>3</v>
      </c>
      <c r="E39" s="34"/>
      <c r="F39" s="34"/>
      <c r="G39" s="34"/>
      <c r="H39" s="33">
        <v>82</v>
      </c>
      <c r="I39" s="30">
        <v>6</v>
      </c>
      <c r="J39" s="30">
        <v>76</v>
      </c>
      <c r="K39" s="30">
        <v>36</v>
      </c>
      <c r="L39" s="30">
        <v>34</v>
      </c>
      <c r="M39" s="30"/>
      <c r="N39" s="30"/>
      <c r="O39" s="30"/>
      <c r="P39" s="30">
        <v>2</v>
      </c>
      <c r="Q39" s="30">
        <v>4</v>
      </c>
      <c r="R39" s="57"/>
      <c r="S39" s="33"/>
      <c r="T39" s="30"/>
      <c r="U39" s="33"/>
      <c r="V39" s="33"/>
      <c r="W39" s="33"/>
      <c r="X39" s="33"/>
      <c r="Y39" s="33"/>
      <c r="Z39" s="33"/>
      <c r="AA39" s="33"/>
      <c r="AB39" s="57"/>
      <c r="AC39" s="33"/>
      <c r="AD39" s="30"/>
      <c r="AE39" s="33"/>
      <c r="AF39" s="33"/>
      <c r="AG39" s="33"/>
      <c r="AH39" s="33"/>
      <c r="AI39" s="33"/>
      <c r="AJ39" s="33"/>
      <c r="AK39" s="33"/>
      <c r="AL39" s="57">
        <f>H39</f>
        <v>82</v>
      </c>
      <c r="AM39" s="30">
        <f t="shared" ref="AM39:AU39" si="33">I39</f>
        <v>6</v>
      </c>
      <c r="AN39" s="30">
        <f t="shared" si="33"/>
        <v>76</v>
      </c>
      <c r="AO39" s="30">
        <f t="shared" si="33"/>
        <v>36</v>
      </c>
      <c r="AP39" s="30">
        <f t="shared" si="33"/>
        <v>34</v>
      </c>
      <c r="AQ39" s="30"/>
      <c r="AR39" s="30"/>
      <c r="AS39" s="30"/>
      <c r="AT39" s="30">
        <f t="shared" si="33"/>
        <v>2</v>
      </c>
      <c r="AU39" s="62">
        <f t="shared" si="33"/>
        <v>4</v>
      </c>
      <c r="AV39" s="57"/>
      <c r="AW39" s="33"/>
      <c r="AX39" s="30"/>
      <c r="AY39" s="33"/>
      <c r="AZ39" s="33"/>
      <c r="BA39" s="33"/>
      <c r="BB39" s="33"/>
      <c r="BC39" s="33"/>
      <c r="BD39" s="33"/>
      <c r="BE39" s="33"/>
      <c r="BF39" s="57"/>
      <c r="BG39" s="30"/>
      <c r="BH39" s="30"/>
      <c r="BI39" s="30"/>
      <c r="BJ39" s="30"/>
      <c r="BK39" s="30"/>
      <c r="BL39" s="30"/>
      <c r="BM39" s="30"/>
      <c r="BN39" s="30"/>
      <c r="BO39" s="62"/>
      <c r="BP39" s="57"/>
      <c r="BQ39" s="30"/>
      <c r="BR39" s="30"/>
      <c r="BS39" s="30"/>
      <c r="BT39" s="30"/>
      <c r="BU39" s="30"/>
      <c r="BV39" s="30"/>
      <c r="BW39" s="30"/>
      <c r="BX39" s="30"/>
      <c r="BY39" s="62"/>
      <c r="BZ39" s="60"/>
      <c r="CA39" s="64">
        <v>48</v>
      </c>
      <c r="CB39" s="63">
        <f t="shared" si="31"/>
        <v>34</v>
      </c>
    </row>
    <row r="40" spans="1:80" ht="17.25" customHeight="1">
      <c r="A40" s="55"/>
      <c r="B40" s="33" t="s">
        <v>290</v>
      </c>
      <c r="C40" s="151" t="s">
        <v>358</v>
      </c>
      <c r="D40" s="56">
        <v>6</v>
      </c>
      <c r="E40" s="34"/>
      <c r="F40" s="34"/>
      <c r="G40" s="34"/>
      <c r="H40" s="33">
        <v>66</v>
      </c>
      <c r="I40" s="30">
        <v>6</v>
      </c>
      <c r="J40" s="30">
        <v>56</v>
      </c>
      <c r="K40" s="30">
        <v>26</v>
      </c>
      <c r="L40" s="30">
        <v>24</v>
      </c>
      <c r="M40" s="30"/>
      <c r="N40" s="30"/>
      <c r="O40" s="30"/>
      <c r="P40" s="30">
        <v>2</v>
      </c>
      <c r="Q40" s="30">
        <v>4</v>
      </c>
      <c r="R40" s="57"/>
      <c r="S40" s="33"/>
      <c r="T40" s="30"/>
      <c r="U40" s="33"/>
      <c r="V40" s="33"/>
      <c r="W40" s="33"/>
      <c r="X40" s="33"/>
      <c r="Y40" s="33"/>
      <c r="Z40" s="33"/>
      <c r="AA40" s="33"/>
      <c r="AB40" s="57"/>
      <c r="AC40" s="33"/>
      <c r="AD40" s="30"/>
      <c r="AE40" s="33"/>
      <c r="AF40" s="33"/>
      <c r="AG40" s="33"/>
      <c r="AH40" s="33"/>
      <c r="AI40" s="33"/>
      <c r="AJ40" s="33"/>
      <c r="AK40" s="33"/>
      <c r="AL40" s="57"/>
      <c r="AM40" s="33"/>
      <c r="AN40" s="30"/>
      <c r="AO40" s="58"/>
      <c r="AP40" s="58"/>
      <c r="AQ40" s="33"/>
      <c r="AR40" s="33"/>
      <c r="AS40" s="33"/>
      <c r="AT40" s="33"/>
      <c r="AU40" s="70"/>
      <c r="AV40" s="57"/>
      <c r="AW40" s="33"/>
      <c r="AX40" s="30"/>
      <c r="AY40" s="58"/>
      <c r="AZ40" s="58"/>
      <c r="BA40" s="33"/>
      <c r="BB40" s="33"/>
      <c r="BC40" s="33"/>
      <c r="BD40" s="33"/>
      <c r="BE40" s="33"/>
      <c r="BF40" s="57"/>
      <c r="BG40" s="30"/>
      <c r="BH40" s="30"/>
      <c r="BI40" s="30"/>
      <c r="BJ40" s="30"/>
      <c r="BK40" s="30"/>
      <c r="BL40" s="30"/>
      <c r="BM40" s="30"/>
      <c r="BN40" s="30"/>
      <c r="BO40" s="62"/>
      <c r="BP40" s="57">
        <f>H40</f>
        <v>66</v>
      </c>
      <c r="BQ40" s="30">
        <f t="shared" ref="BQ40:BY40" si="34">I40</f>
        <v>6</v>
      </c>
      <c r="BR40" s="30">
        <f t="shared" si="34"/>
        <v>56</v>
      </c>
      <c r="BS40" s="30">
        <f t="shared" si="34"/>
        <v>26</v>
      </c>
      <c r="BT40" s="30">
        <f t="shared" si="34"/>
        <v>24</v>
      </c>
      <c r="BU40" s="30"/>
      <c r="BV40" s="30"/>
      <c r="BW40" s="30"/>
      <c r="BX40" s="30">
        <f t="shared" si="34"/>
        <v>2</v>
      </c>
      <c r="BY40" s="62">
        <f t="shared" si="34"/>
        <v>4</v>
      </c>
      <c r="BZ40" s="60"/>
      <c r="CA40" s="64">
        <v>54</v>
      </c>
      <c r="CB40" s="63">
        <f t="shared" si="31"/>
        <v>12</v>
      </c>
    </row>
    <row r="41" spans="1:80" ht="21">
      <c r="A41" s="55"/>
      <c r="B41" s="33" t="s">
        <v>291</v>
      </c>
      <c r="C41" s="161" t="s">
        <v>354</v>
      </c>
      <c r="D41" s="56"/>
      <c r="E41" s="34"/>
      <c r="F41" s="34" t="s">
        <v>369</v>
      </c>
      <c r="G41" s="34"/>
      <c r="H41" s="33">
        <v>64</v>
      </c>
      <c r="I41" s="30">
        <v>4</v>
      </c>
      <c r="J41" s="30">
        <v>60</v>
      </c>
      <c r="K41" s="30">
        <v>30</v>
      </c>
      <c r="L41" s="30">
        <v>28</v>
      </c>
      <c r="M41" s="30"/>
      <c r="N41" s="30"/>
      <c r="O41" s="30"/>
      <c r="P41" s="30"/>
      <c r="Q41" s="30">
        <v>2</v>
      </c>
      <c r="R41" s="57"/>
      <c r="S41" s="33"/>
      <c r="T41" s="30"/>
      <c r="U41" s="33"/>
      <c r="V41" s="33"/>
      <c r="W41" s="33"/>
      <c r="X41" s="33"/>
      <c r="Y41" s="33"/>
      <c r="Z41" s="33"/>
      <c r="AA41" s="33"/>
      <c r="AB41" s="57"/>
      <c r="AC41" s="33"/>
      <c r="AD41" s="30"/>
      <c r="AE41" s="33"/>
      <c r="AF41" s="33"/>
      <c r="AG41" s="33"/>
      <c r="AH41" s="33"/>
      <c r="AI41" s="33"/>
      <c r="AJ41" s="33"/>
      <c r="AK41" s="33"/>
      <c r="AL41" s="57"/>
      <c r="AM41" s="33"/>
      <c r="AN41" s="30"/>
      <c r="AO41" s="58"/>
      <c r="AP41" s="58"/>
      <c r="AQ41" s="33"/>
      <c r="AR41" s="33"/>
      <c r="AS41" s="33"/>
      <c r="AT41" s="33"/>
      <c r="AU41" s="70"/>
      <c r="AV41" s="57">
        <f>H41</f>
        <v>64</v>
      </c>
      <c r="AW41" s="30">
        <f t="shared" ref="AW41:BE41" si="35">I41</f>
        <v>4</v>
      </c>
      <c r="AX41" s="30">
        <f t="shared" si="35"/>
        <v>60</v>
      </c>
      <c r="AY41" s="30">
        <f t="shared" si="35"/>
        <v>30</v>
      </c>
      <c r="AZ41" s="30">
        <f t="shared" si="35"/>
        <v>28</v>
      </c>
      <c r="BA41" s="30"/>
      <c r="BB41" s="30"/>
      <c r="BC41" s="30"/>
      <c r="BD41" s="30"/>
      <c r="BE41" s="62">
        <f t="shared" si="35"/>
        <v>2</v>
      </c>
      <c r="BF41" s="57"/>
      <c r="BG41" s="33"/>
      <c r="BH41" s="30"/>
      <c r="BI41" s="33"/>
      <c r="BJ41" s="33"/>
      <c r="BK41" s="33"/>
      <c r="BL41" s="33"/>
      <c r="BM41" s="33"/>
      <c r="BN41" s="33"/>
      <c r="BO41" s="33"/>
      <c r="BP41" s="57"/>
      <c r="BQ41" s="33"/>
      <c r="BR41" s="30"/>
      <c r="BS41" s="33"/>
      <c r="BT41" s="33"/>
      <c r="BU41" s="33"/>
      <c r="BV41" s="33"/>
      <c r="BW41" s="33"/>
      <c r="BX41" s="33"/>
      <c r="BY41" s="33"/>
      <c r="BZ41" s="60"/>
      <c r="CA41" s="64">
        <v>32</v>
      </c>
      <c r="CB41" s="63">
        <f t="shared" si="31"/>
        <v>32</v>
      </c>
    </row>
    <row r="42" spans="1:80" ht="24.75" customHeight="1">
      <c r="A42" s="55"/>
      <c r="B42" s="33" t="s">
        <v>292</v>
      </c>
      <c r="C42" s="151" t="s">
        <v>395</v>
      </c>
      <c r="D42" s="56"/>
      <c r="E42" s="34"/>
      <c r="F42" s="34">
        <v>5</v>
      </c>
      <c r="G42" s="34"/>
      <c r="H42" s="33">
        <v>44</v>
      </c>
      <c r="I42" s="30">
        <v>8</v>
      </c>
      <c r="J42" s="30">
        <v>36</v>
      </c>
      <c r="K42" s="30">
        <v>18</v>
      </c>
      <c r="L42" s="30">
        <v>12</v>
      </c>
      <c r="M42" s="30"/>
      <c r="N42" s="30">
        <v>4</v>
      </c>
      <c r="O42" s="30"/>
      <c r="P42" s="30"/>
      <c r="Q42" s="30">
        <v>2</v>
      </c>
      <c r="R42" s="57"/>
      <c r="S42" s="33"/>
      <c r="T42" s="30"/>
      <c r="U42" s="33"/>
      <c r="V42" s="33"/>
      <c r="W42" s="33"/>
      <c r="X42" s="33"/>
      <c r="Y42" s="33"/>
      <c r="Z42" s="33"/>
      <c r="AA42" s="33"/>
      <c r="AB42" s="57"/>
      <c r="AC42" s="33"/>
      <c r="AD42" s="30"/>
      <c r="AE42" s="33"/>
      <c r="AF42" s="33"/>
      <c r="AG42" s="33"/>
      <c r="AH42" s="33"/>
      <c r="AI42" s="33"/>
      <c r="AJ42" s="33"/>
      <c r="AK42" s="33"/>
      <c r="AL42" s="57"/>
      <c r="AM42" s="30"/>
      <c r="AN42" s="30"/>
      <c r="AO42" s="30"/>
      <c r="AP42" s="30"/>
      <c r="AQ42" s="30"/>
      <c r="AR42" s="30"/>
      <c r="AS42" s="30"/>
      <c r="AT42" s="30"/>
      <c r="AU42" s="62"/>
      <c r="AV42" s="57"/>
      <c r="AW42" s="30"/>
      <c r="AX42" s="30"/>
      <c r="AY42" s="30"/>
      <c r="AZ42" s="30"/>
      <c r="BA42" s="30"/>
      <c r="BB42" s="30"/>
      <c r="BC42" s="30"/>
      <c r="BD42" s="30"/>
      <c r="BE42" s="62"/>
      <c r="BF42" s="57">
        <f>H42</f>
        <v>44</v>
      </c>
      <c r="BG42" s="30">
        <f t="shared" ref="BG42:BO42" si="36">I42</f>
        <v>8</v>
      </c>
      <c r="BH42" s="30">
        <f t="shared" si="36"/>
        <v>36</v>
      </c>
      <c r="BI42" s="30">
        <f t="shared" si="36"/>
        <v>18</v>
      </c>
      <c r="BJ42" s="30">
        <f t="shared" si="36"/>
        <v>12</v>
      </c>
      <c r="BK42" s="30"/>
      <c r="BL42" s="30">
        <f t="shared" si="36"/>
        <v>4</v>
      </c>
      <c r="BM42" s="30"/>
      <c r="BN42" s="30"/>
      <c r="BO42" s="62">
        <f t="shared" si="36"/>
        <v>2</v>
      </c>
      <c r="BP42" s="57"/>
      <c r="BQ42" s="30"/>
      <c r="BR42" s="30"/>
      <c r="BS42" s="30"/>
      <c r="BT42" s="30"/>
      <c r="BU42" s="30"/>
      <c r="BV42" s="30"/>
      <c r="BW42" s="30"/>
      <c r="BX42" s="30"/>
      <c r="BY42" s="62"/>
      <c r="BZ42" s="60"/>
      <c r="CA42" s="64">
        <v>38</v>
      </c>
      <c r="CB42" s="63">
        <f t="shared" si="31"/>
        <v>6</v>
      </c>
    </row>
    <row r="43" spans="1:80" ht="52.5">
      <c r="A43" s="55"/>
      <c r="B43" s="33" t="s">
        <v>293</v>
      </c>
      <c r="C43" s="143" t="s">
        <v>396</v>
      </c>
      <c r="D43" s="144">
        <v>4</v>
      </c>
      <c r="E43" s="145"/>
      <c r="F43" s="145"/>
      <c r="G43" s="145"/>
      <c r="H43" s="133">
        <f>AL43+AV43</f>
        <v>110</v>
      </c>
      <c r="I43" s="30">
        <f>AM43+AW43</f>
        <v>20</v>
      </c>
      <c r="J43" s="133">
        <f>AN43+AX43</f>
        <v>90</v>
      </c>
      <c r="K43" s="133">
        <f>AO43+AY43</f>
        <v>34</v>
      </c>
      <c r="L43" s="133">
        <f>AP43+AZ43</f>
        <v>50</v>
      </c>
      <c r="M43" s="133"/>
      <c r="N43" s="133"/>
      <c r="O43" s="133"/>
      <c r="P43" s="133">
        <f>AT43+BD43</f>
        <v>2</v>
      </c>
      <c r="Q43" s="133">
        <f>AU43+BE43</f>
        <v>4</v>
      </c>
      <c r="R43" s="146"/>
      <c r="S43" s="133"/>
      <c r="T43" s="139"/>
      <c r="U43" s="133"/>
      <c r="V43" s="133"/>
      <c r="W43" s="133"/>
      <c r="X43" s="133"/>
      <c r="Y43" s="133"/>
      <c r="Z43" s="133"/>
      <c r="AA43" s="133"/>
      <c r="AB43" s="146"/>
      <c r="AC43" s="147"/>
      <c r="AD43" s="148"/>
      <c r="AE43" s="147"/>
      <c r="AF43" s="147"/>
      <c r="AG43" s="147"/>
      <c r="AH43" s="147"/>
      <c r="AI43" s="147"/>
      <c r="AJ43" s="147"/>
      <c r="AK43" s="147"/>
      <c r="AL43" s="146">
        <v>42</v>
      </c>
      <c r="AM43" s="147">
        <v>8</v>
      </c>
      <c r="AN43" s="148">
        <v>34</v>
      </c>
      <c r="AO43" s="149">
        <v>14</v>
      </c>
      <c r="AP43" s="149">
        <v>20</v>
      </c>
      <c r="AQ43" s="147"/>
      <c r="AR43" s="147"/>
      <c r="AS43" s="147"/>
      <c r="AT43" s="147"/>
      <c r="AU43" s="147"/>
      <c r="AV43" s="57">
        <v>68</v>
      </c>
      <c r="AW43" s="30">
        <v>12</v>
      </c>
      <c r="AX43" s="30">
        <v>56</v>
      </c>
      <c r="AY43" s="30">
        <v>20</v>
      </c>
      <c r="AZ43" s="30">
        <v>30</v>
      </c>
      <c r="BA43" s="30"/>
      <c r="BB43" s="30"/>
      <c r="BC43" s="30"/>
      <c r="BD43" s="30">
        <v>2</v>
      </c>
      <c r="BE43" s="67">
        <v>4</v>
      </c>
      <c r="BF43" s="146"/>
      <c r="BG43" s="147"/>
      <c r="BH43" s="148"/>
      <c r="BI43" s="147"/>
      <c r="BJ43" s="147"/>
      <c r="BK43" s="147"/>
      <c r="BL43" s="147"/>
      <c r="BM43" s="147"/>
      <c r="BN43" s="147"/>
      <c r="BO43" s="147"/>
      <c r="BP43" s="146"/>
      <c r="BQ43" s="147"/>
      <c r="BR43" s="148"/>
      <c r="BS43" s="147"/>
      <c r="BT43" s="147"/>
      <c r="BU43" s="147"/>
      <c r="BV43" s="147"/>
      <c r="BW43" s="147"/>
      <c r="BX43" s="147"/>
      <c r="BY43" s="147"/>
      <c r="BZ43" s="150"/>
      <c r="CA43" s="34">
        <v>36</v>
      </c>
      <c r="CB43" s="63">
        <f t="shared" si="31"/>
        <v>74</v>
      </c>
    </row>
    <row r="44" spans="1:80" ht="24.75" customHeight="1">
      <c r="A44" s="55"/>
      <c r="B44" s="33" t="s">
        <v>294</v>
      </c>
      <c r="C44" s="151" t="s">
        <v>85</v>
      </c>
      <c r="D44" s="56"/>
      <c r="E44" s="34"/>
      <c r="F44" s="34">
        <v>4</v>
      </c>
      <c r="G44" s="34"/>
      <c r="H44" s="33">
        <v>68</v>
      </c>
      <c r="I44" s="30"/>
      <c r="J44" s="30">
        <v>68</v>
      </c>
      <c r="K44" s="30">
        <v>22</v>
      </c>
      <c r="L44" s="30">
        <v>44</v>
      </c>
      <c r="M44" s="30"/>
      <c r="N44" s="30"/>
      <c r="O44" s="30"/>
      <c r="P44" s="30"/>
      <c r="Q44" s="30">
        <v>2</v>
      </c>
      <c r="R44" s="57"/>
      <c r="S44" s="33"/>
      <c r="T44" s="30"/>
      <c r="U44" s="33"/>
      <c r="V44" s="33"/>
      <c r="W44" s="33"/>
      <c r="X44" s="33"/>
      <c r="Y44" s="33"/>
      <c r="Z44" s="33"/>
      <c r="AA44" s="33"/>
      <c r="AB44" s="57"/>
      <c r="AC44" s="33"/>
      <c r="AD44" s="30"/>
      <c r="AE44" s="33"/>
      <c r="AF44" s="33"/>
      <c r="AG44" s="33"/>
      <c r="AH44" s="33"/>
      <c r="AI44" s="33"/>
      <c r="AJ44" s="33"/>
      <c r="AK44" s="33"/>
      <c r="AL44" s="57"/>
      <c r="AM44" s="30"/>
      <c r="AN44" s="30"/>
      <c r="AO44" s="30"/>
      <c r="AP44" s="30"/>
      <c r="AQ44" s="30"/>
      <c r="AR44" s="30"/>
      <c r="AS44" s="30"/>
      <c r="AT44" s="30"/>
      <c r="AU44" s="62"/>
      <c r="AV44" s="57">
        <f>H44</f>
        <v>68</v>
      </c>
      <c r="AW44" s="30">
        <f t="shared" ref="AW44:BE44" si="37">I44</f>
        <v>0</v>
      </c>
      <c r="AX44" s="30">
        <f t="shared" si="37"/>
        <v>68</v>
      </c>
      <c r="AY44" s="30">
        <f t="shared" si="37"/>
        <v>22</v>
      </c>
      <c r="AZ44" s="30">
        <f t="shared" si="37"/>
        <v>44</v>
      </c>
      <c r="BA44" s="30">
        <f t="shared" si="37"/>
        <v>0</v>
      </c>
      <c r="BB44" s="30">
        <f t="shared" si="37"/>
        <v>0</v>
      </c>
      <c r="BC44" s="30">
        <f t="shared" si="37"/>
        <v>0</v>
      </c>
      <c r="BD44" s="30">
        <f t="shared" si="37"/>
        <v>0</v>
      </c>
      <c r="BE44" s="62">
        <f t="shared" si="37"/>
        <v>2</v>
      </c>
      <c r="BF44" s="57"/>
      <c r="BG44" s="30"/>
      <c r="BH44" s="30"/>
      <c r="BI44" s="30"/>
      <c r="BJ44" s="30"/>
      <c r="BK44" s="30"/>
      <c r="BL44" s="30"/>
      <c r="BM44" s="30"/>
      <c r="BN44" s="30"/>
      <c r="BO44" s="62"/>
      <c r="BP44" s="57"/>
      <c r="BQ44" s="33"/>
      <c r="BR44" s="30"/>
      <c r="BS44" s="33"/>
      <c r="BT44" s="33"/>
      <c r="BU44" s="33"/>
      <c r="BV44" s="33"/>
      <c r="BW44" s="33"/>
      <c r="BX44" s="33"/>
      <c r="BY44" s="70"/>
      <c r="BZ44" s="60"/>
      <c r="CA44" s="64">
        <v>68</v>
      </c>
      <c r="CB44" s="63">
        <f t="shared" si="31"/>
        <v>0</v>
      </c>
    </row>
    <row r="45" spans="1:80" ht="24.75" customHeight="1" thickBot="1">
      <c r="A45" s="55"/>
      <c r="B45" s="33" t="s">
        <v>425</v>
      </c>
      <c r="C45" s="223" t="s">
        <v>426</v>
      </c>
      <c r="D45" s="144"/>
      <c r="E45" s="221"/>
      <c r="F45" s="221">
        <v>6</v>
      </c>
      <c r="G45" s="221"/>
      <c r="H45" s="147">
        <v>72</v>
      </c>
      <c r="I45" s="30"/>
      <c r="J45" s="148">
        <v>72</v>
      </c>
      <c r="K45" s="148">
        <v>34</v>
      </c>
      <c r="L45" s="148">
        <v>36</v>
      </c>
      <c r="M45" s="148"/>
      <c r="N45" s="148"/>
      <c r="O45" s="148"/>
      <c r="P45" s="148"/>
      <c r="Q45" s="148">
        <v>2</v>
      </c>
      <c r="R45" s="146"/>
      <c r="S45" s="147"/>
      <c r="T45" s="148"/>
      <c r="U45" s="147"/>
      <c r="V45" s="147"/>
      <c r="W45" s="147"/>
      <c r="X45" s="147"/>
      <c r="Y45" s="147"/>
      <c r="Z45" s="147"/>
      <c r="AA45" s="147"/>
      <c r="AB45" s="146"/>
      <c r="AC45" s="147"/>
      <c r="AD45" s="148"/>
      <c r="AE45" s="147"/>
      <c r="AF45" s="147"/>
      <c r="AG45" s="147"/>
      <c r="AH45" s="147"/>
      <c r="AI45" s="147"/>
      <c r="AJ45" s="147"/>
      <c r="AK45" s="147"/>
      <c r="AL45" s="222"/>
      <c r="AM45" s="209"/>
      <c r="AN45" s="209"/>
      <c r="AO45" s="209"/>
      <c r="AP45" s="209"/>
      <c r="AQ45" s="209"/>
      <c r="AR45" s="209"/>
      <c r="AS45" s="209"/>
      <c r="AT45" s="209"/>
      <c r="AU45" s="148"/>
      <c r="AV45" s="222"/>
      <c r="AW45" s="209"/>
      <c r="AX45" s="209"/>
      <c r="AY45" s="209"/>
      <c r="AZ45" s="209"/>
      <c r="BA45" s="209"/>
      <c r="BB45" s="209"/>
      <c r="BC45" s="209"/>
      <c r="BD45" s="209"/>
      <c r="BE45" s="209"/>
      <c r="BF45" s="222">
        <v>52</v>
      </c>
      <c r="BG45" s="209"/>
      <c r="BH45" s="209">
        <v>52</v>
      </c>
      <c r="BI45" s="209">
        <v>26</v>
      </c>
      <c r="BJ45" s="209">
        <v>26</v>
      </c>
      <c r="BK45" s="209"/>
      <c r="BL45" s="209"/>
      <c r="BM45" s="209"/>
      <c r="BN45" s="209"/>
      <c r="BO45" s="148"/>
      <c r="BP45" s="146">
        <f>H45-BF45</f>
        <v>20</v>
      </c>
      <c r="BQ45" s="147"/>
      <c r="BR45" s="148">
        <f>J45-BH45</f>
        <v>20</v>
      </c>
      <c r="BS45" s="147">
        <f>K45-BI45</f>
        <v>8</v>
      </c>
      <c r="BT45" s="147">
        <f>L45-BJ45</f>
        <v>10</v>
      </c>
      <c r="BU45" s="147"/>
      <c r="BV45" s="147"/>
      <c r="BW45" s="147"/>
      <c r="BX45" s="147"/>
      <c r="BY45" s="147">
        <v>2</v>
      </c>
      <c r="BZ45" s="224"/>
      <c r="CA45" s="221"/>
      <c r="CB45" s="63">
        <f t="shared" si="31"/>
        <v>72</v>
      </c>
    </row>
    <row r="46" spans="1:80" s="54" customFormat="1" ht="13.5" customHeight="1" thickBot="1">
      <c r="A46" s="41"/>
      <c r="B46" s="48" t="s">
        <v>295</v>
      </c>
      <c r="C46" s="49" t="s">
        <v>149</v>
      </c>
      <c r="D46" s="50">
        <f>D47+D53+D60+D66+D73</f>
        <v>5</v>
      </c>
      <c r="E46" s="50"/>
      <c r="F46" s="50">
        <f t="shared" ref="F46:L46" si="38">F47+F53+F60+F66+F73</f>
        <v>19</v>
      </c>
      <c r="G46" s="50">
        <f t="shared" si="38"/>
        <v>1</v>
      </c>
      <c r="H46" s="50">
        <f t="shared" si="38"/>
        <v>588</v>
      </c>
      <c r="I46" s="30">
        <v>6</v>
      </c>
      <c r="J46" s="50">
        <f t="shared" si="38"/>
        <v>540</v>
      </c>
      <c r="K46" s="50">
        <f t="shared" si="38"/>
        <v>250</v>
      </c>
      <c r="L46" s="50">
        <f t="shared" si="38"/>
        <v>254</v>
      </c>
      <c r="M46" s="50"/>
      <c r="N46" s="50"/>
      <c r="O46" s="50">
        <f>O47+O53+O60+O66+O73</f>
        <v>20</v>
      </c>
      <c r="P46" s="50">
        <f>P47+P53+P60+P66+P73</f>
        <v>10</v>
      </c>
      <c r="Q46" s="50">
        <f>Q47+Q53+Q60+Q66+Q73</f>
        <v>66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>
        <f>AL47+AL53+AL60+AL66+AL73</f>
        <v>38</v>
      </c>
      <c r="AM46" s="50">
        <f>AM47+AM53+AM60+AM66+AM73</f>
        <v>2</v>
      </c>
      <c r="AN46" s="50">
        <f>AN47+AN53+AN60+AN66+AN73</f>
        <v>36</v>
      </c>
      <c r="AO46" s="50">
        <f>AO47+AO53+AO60+AO66+AO73</f>
        <v>18</v>
      </c>
      <c r="AP46" s="50">
        <f>AP47+AP53+AP60+AP66+AP73</f>
        <v>16</v>
      </c>
      <c r="AQ46" s="50"/>
      <c r="AR46" s="50"/>
      <c r="AS46" s="50"/>
      <c r="AT46" s="50">
        <f t="shared" ref="AT46:AZ46" si="39">AT47+AT53+AT60+AT66+AT73</f>
        <v>2</v>
      </c>
      <c r="AU46" s="50">
        <f t="shared" si="39"/>
        <v>12</v>
      </c>
      <c r="AV46" s="50">
        <f t="shared" si="39"/>
        <v>216</v>
      </c>
      <c r="AW46" s="50">
        <f t="shared" si="39"/>
        <v>12</v>
      </c>
      <c r="AX46" s="50">
        <f t="shared" si="39"/>
        <v>204</v>
      </c>
      <c r="AY46" s="50">
        <f t="shared" si="39"/>
        <v>98</v>
      </c>
      <c r="AZ46" s="50">
        <f t="shared" si="39"/>
        <v>102</v>
      </c>
      <c r="BA46" s="50"/>
      <c r="BB46" s="50"/>
      <c r="BC46" s="50"/>
      <c r="BD46" s="50">
        <f t="shared" ref="BD46:BJ46" si="40">BD47+BD53+BD60+BD66+BD73</f>
        <v>4</v>
      </c>
      <c r="BE46" s="50">
        <f t="shared" si="40"/>
        <v>24</v>
      </c>
      <c r="BF46" s="50">
        <f t="shared" si="40"/>
        <v>130</v>
      </c>
      <c r="BG46" s="50">
        <f t="shared" si="40"/>
        <v>12</v>
      </c>
      <c r="BH46" s="50">
        <f t="shared" si="40"/>
        <v>118</v>
      </c>
      <c r="BI46" s="50">
        <f t="shared" si="40"/>
        <v>56</v>
      </c>
      <c r="BJ46" s="50">
        <f t="shared" si="40"/>
        <v>58</v>
      </c>
      <c r="BK46" s="50"/>
      <c r="BL46" s="50"/>
      <c r="BM46" s="50"/>
      <c r="BN46" s="50">
        <f t="shared" ref="BN46:BT46" si="41">BN47+BN53+BN60+BN66+BN73</f>
        <v>2</v>
      </c>
      <c r="BO46" s="50">
        <f t="shared" si="41"/>
        <v>14</v>
      </c>
      <c r="BP46" s="50">
        <f t="shared" si="41"/>
        <v>204</v>
      </c>
      <c r="BQ46" s="50">
        <f t="shared" si="41"/>
        <v>22</v>
      </c>
      <c r="BR46" s="50">
        <f t="shared" si="41"/>
        <v>182</v>
      </c>
      <c r="BS46" s="50">
        <f t="shared" si="41"/>
        <v>78</v>
      </c>
      <c r="BT46" s="50">
        <f t="shared" si="41"/>
        <v>78</v>
      </c>
      <c r="BU46" s="50"/>
      <c r="BV46" s="50"/>
      <c r="BW46" s="50">
        <f>BW47+BW53+BW60+BW66+BW73</f>
        <v>20</v>
      </c>
      <c r="BX46" s="50">
        <f>BX47+BX53+BX60+BX66+BX73</f>
        <v>2</v>
      </c>
      <c r="BY46" s="50">
        <f>BY47+BY53+BY60+BY66+BY73</f>
        <v>16</v>
      </c>
      <c r="BZ46" s="53"/>
      <c r="CA46" s="52">
        <v>1008</v>
      </c>
      <c r="CB46" s="69">
        <f>H52+H59+H65+H72+H78+H87-CA46</f>
        <v>376</v>
      </c>
    </row>
    <row r="47" spans="1:80" s="54" customFormat="1" ht="42.75" thickBot="1">
      <c r="A47" s="41"/>
      <c r="B47" s="129" t="s">
        <v>86</v>
      </c>
      <c r="C47" s="130" t="s">
        <v>359</v>
      </c>
      <c r="D47" s="50">
        <v>1</v>
      </c>
      <c r="E47" s="51"/>
      <c r="F47" s="51">
        <v>3</v>
      </c>
      <c r="G47" s="51"/>
      <c r="H47" s="31">
        <f>SUM(H48:H48)</f>
        <v>130</v>
      </c>
      <c r="I47" s="30">
        <v>6</v>
      </c>
      <c r="J47" s="31">
        <f>SUM(J48:J48)</f>
        <v>124</v>
      </c>
      <c r="K47" s="31">
        <f>SUM(K48:K48)</f>
        <v>60</v>
      </c>
      <c r="L47" s="31">
        <f>SUM(L48:L48)</f>
        <v>62</v>
      </c>
      <c r="M47" s="31"/>
      <c r="N47" s="31"/>
      <c r="O47" s="31"/>
      <c r="P47" s="31">
        <f>SUM(P48:P51)</f>
        <v>2</v>
      </c>
      <c r="Q47" s="31">
        <f>SUM(Q48:Q51)</f>
        <v>12</v>
      </c>
      <c r="R47" s="52"/>
      <c r="S47" s="31"/>
      <c r="T47" s="31"/>
      <c r="U47" s="31"/>
      <c r="V47" s="31"/>
      <c r="W47" s="31"/>
      <c r="X47" s="31"/>
      <c r="Y47" s="31"/>
      <c r="Z47" s="31"/>
      <c r="AA47" s="31"/>
      <c r="AB47" s="52"/>
      <c r="AC47" s="31"/>
      <c r="AD47" s="31"/>
      <c r="AE47" s="31"/>
      <c r="AF47" s="31"/>
      <c r="AG47" s="31"/>
      <c r="AH47" s="31"/>
      <c r="AI47" s="31"/>
      <c r="AJ47" s="31"/>
      <c r="AK47" s="31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>
        <f>AV48</f>
        <v>130</v>
      </c>
      <c r="AW47" s="52">
        <f>AW48</f>
        <v>6</v>
      </c>
      <c r="AX47" s="52">
        <f>AX48</f>
        <v>124</v>
      </c>
      <c r="AY47" s="52">
        <f>AY48</f>
        <v>60</v>
      </c>
      <c r="AZ47" s="52">
        <f>AZ48</f>
        <v>62</v>
      </c>
      <c r="BA47" s="52"/>
      <c r="BB47" s="52"/>
      <c r="BC47" s="52"/>
      <c r="BD47" s="52">
        <f>BD48+BD49+BD50+BD51</f>
        <v>2</v>
      </c>
      <c r="BE47" s="52">
        <f>BE48+BE49+BE50+BE51</f>
        <v>12</v>
      </c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3"/>
      <c r="CA47" s="72">
        <v>120</v>
      </c>
      <c r="CB47" s="69">
        <f>H52-CA47</f>
        <v>162</v>
      </c>
    </row>
    <row r="48" spans="1:80" ht="30.75" customHeight="1" thickBot="1">
      <c r="A48" s="55"/>
      <c r="B48" s="33" t="s">
        <v>87</v>
      </c>
      <c r="C48" s="19" t="s">
        <v>360</v>
      </c>
      <c r="D48" s="56"/>
      <c r="E48" s="34"/>
      <c r="F48" s="34" t="s">
        <v>369</v>
      </c>
      <c r="G48" s="34"/>
      <c r="H48" s="33">
        <v>130</v>
      </c>
      <c r="I48" s="30">
        <v>6</v>
      </c>
      <c r="J48" s="30">
        <v>124</v>
      </c>
      <c r="K48" s="30">
        <v>60</v>
      </c>
      <c r="L48" s="30">
        <v>62</v>
      </c>
      <c r="M48" s="30"/>
      <c r="N48" s="30"/>
      <c r="O48" s="30"/>
      <c r="P48" s="30"/>
      <c r="Q48" s="30">
        <v>2</v>
      </c>
      <c r="R48" s="57"/>
      <c r="S48" s="33"/>
      <c r="T48" s="30"/>
      <c r="U48" s="33"/>
      <c r="V48" s="33"/>
      <c r="W48" s="33"/>
      <c r="X48" s="33"/>
      <c r="Y48" s="33"/>
      <c r="Z48" s="33"/>
      <c r="AA48" s="33"/>
      <c r="AB48" s="57"/>
      <c r="AC48" s="33"/>
      <c r="AD48" s="30"/>
      <c r="AE48" s="33"/>
      <c r="AF48" s="33"/>
      <c r="AG48" s="33"/>
      <c r="AH48" s="33"/>
      <c r="AI48" s="33"/>
      <c r="AJ48" s="33"/>
      <c r="AK48" s="33"/>
      <c r="AL48" s="73"/>
      <c r="AM48" s="74"/>
      <c r="AN48" s="74"/>
      <c r="AO48" s="74"/>
      <c r="AP48" s="74"/>
      <c r="AQ48" s="74"/>
      <c r="AR48" s="74"/>
      <c r="AS48" s="74"/>
      <c r="AT48" s="74"/>
      <c r="AU48" s="62"/>
      <c r="AV48" s="73">
        <f>H48</f>
        <v>130</v>
      </c>
      <c r="AW48" s="74">
        <f t="shared" ref="AW48:BE48" si="42">I48</f>
        <v>6</v>
      </c>
      <c r="AX48" s="74">
        <f t="shared" si="42"/>
        <v>124</v>
      </c>
      <c r="AY48" s="74">
        <f t="shared" si="42"/>
        <v>60</v>
      </c>
      <c r="AZ48" s="74">
        <f t="shared" si="42"/>
        <v>62</v>
      </c>
      <c r="BA48" s="74"/>
      <c r="BB48" s="74"/>
      <c r="BC48" s="74"/>
      <c r="BD48" s="74"/>
      <c r="BE48" s="131">
        <f t="shared" si="42"/>
        <v>2</v>
      </c>
      <c r="BF48" s="57"/>
      <c r="BG48" s="33"/>
      <c r="BH48" s="30"/>
      <c r="BI48" s="33"/>
      <c r="BJ48" s="33"/>
      <c r="BK48" s="33"/>
      <c r="BL48" s="33"/>
      <c r="BM48" s="33"/>
      <c r="BN48" s="33"/>
      <c r="BO48" s="33"/>
      <c r="BP48" s="73"/>
      <c r="BQ48" s="74"/>
      <c r="BR48" s="74"/>
      <c r="BS48" s="74"/>
      <c r="BT48" s="74"/>
      <c r="BU48" s="74"/>
      <c r="BV48" s="74"/>
      <c r="BW48" s="74"/>
      <c r="BX48" s="74"/>
      <c r="BY48" s="62"/>
      <c r="BZ48" s="60"/>
      <c r="CA48" s="64">
        <v>72</v>
      </c>
      <c r="CB48" s="75">
        <f>H48-CA48</f>
        <v>58</v>
      </c>
    </row>
    <row r="49" spans="1:80" ht="13.5" customHeight="1" thickBot="1">
      <c r="A49" s="55"/>
      <c r="B49" s="33" t="s">
        <v>296</v>
      </c>
      <c r="C49" s="19" t="s">
        <v>55</v>
      </c>
      <c r="D49" s="56"/>
      <c r="E49" s="34"/>
      <c r="F49" s="34" t="s">
        <v>369</v>
      </c>
      <c r="G49" s="132"/>
      <c r="H49" s="30">
        <v>36</v>
      </c>
      <c r="I49" s="30"/>
      <c r="J49" s="30">
        <v>36</v>
      </c>
      <c r="K49" s="30" t="s">
        <v>262</v>
      </c>
      <c r="L49" s="30">
        <v>1</v>
      </c>
      <c r="M49" s="77"/>
      <c r="N49" s="78"/>
      <c r="O49" s="79"/>
      <c r="P49" s="79"/>
      <c r="Q49" s="67">
        <v>2</v>
      </c>
      <c r="R49" s="76" t="s">
        <v>150</v>
      </c>
      <c r="S49" s="30"/>
      <c r="T49" s="30"/>
      <c r="U49" s="80" t="s">
        <v>262</v>
      </c>
      <c r="V49" s="33"/>
      <c r="W49" s="318"/>
      <c r="X49" s="318"/>
      <c r="Y49" s="318"/>
      <c r="Z49" s="318"/>
      <c r="AA49" s="318"/>
      <c r="AB49" s="76" t="s">
        <v>150</v>
      </c>
      <c r="AC49" s="30"/>
      <c r="AD49" s="30"/>
      <c r="AE49" s="80" t="s">
        <v>262</v>
      </c>
      <c r="AF49" s="33"/>
      <c r="AG49" s="318"/>
      <c r="AH49" s="318"/>
      <c r="AI49" s="318"/>
      <c r="AJ49" s="318"/>
      <c r="AK49" s="318"/>
      <c r="AL49" s="76"/>
      <c r="AM49" s="30"/>
      <c r="AN49" s="30"/>
      <c r="AO49" s="80"/>
      <c r="AP49" s="33"/>
      <c r="AQ49" s="37"/>
      <c r="AR49" s="38"/>
      <c r="AS49" s="38"/>
      <c r="AT49" s="38"/>
      <c r="AU49" s="126"/>
      <c r="AV49" s="76">
        <v>36</v>
      </c>
      <c r="AW49" s="30"/>
      <c r="AX49" s="30">
        <v>36</v>
      </c>
      <c r="AY49" s="80" t="s">
        <v>262</v>
      </c>
      <c r="AZ49" s="33">
        <v>1</v>
      </c>
      <c r="BA49" s="37"/>
      <c r="BB49" s="38"/>
      <c r="BC49" s="38"/>
      <c r="BD49" s="39"/>
      <c r="BE49" s="81">
        <v>2</v>
      </c>
      <c r="BF49" s="76"/>
      <c r="BG49" s="30"/>
      <c r="BH49" s="30"/>
      <c r="BI49" s="80"/>
      <c r="BJ49" s="33"/>
      <c r="BK49" s="356"/>
      <c r="BL49" s="357"/>
      <c r="BM49" s="357"/>
      <c r="BN49" s="358"/>
      <c r="BO49" s="63"/>
      <c r="BP49" s="76"/>
      <c r="BQ49" s="30"/>
      <c r="BR49" s="30"/>
      <c r="BS49" s="80"/>
      <c r="BT49" s="33"/>
      <c r="BU49" s="37"/>
      <c r="BV49" s="38"/>
      <c r="BW49" s="38"/>
      <c r="BX49" s="38"/>
      <c r="BY49" s="63"/>
      <c r="BZ49" s="60"/>
      <c r="CA49" s="82">
        <v>36</v>
      </c>
      <c r="CB49" s="75">
        <f>H49-CA49</f>
        <v>0</v>
      </c>
    </row>
    <row r="50" spans="1:80" ht="21.75" thickBot="1">
      <c r="A50" s="55"/>
      <c r="B50" s="33" t="s">
        <v>59</v>
      </c>
      <c r="C50" s="19" t="s">
        <v>58</v>
      </c>
      <c r="D50" s="56"/>
      <c r="E50" s="34"/>
      <c r="F50" s="34">
        <v>4</v>
      </c>
      <c r="G50" s="132"/>
      <c r="H50" s="30">
        <v>108</v>
      </c>
      <c r="I50" s="30"/>
      <c r="J50" s="30">
        <v>108</v>
      </c>
      <c r="K50" s="30" t="s">
        <v>262</v>
      </c>
      <c r="L50" s="30">
        <v>3</v>
      </c>
      <c r="M50" s="77"/>
      <c r="N50" s="78"/>
      <c r="O50" s="79"/>
      <c r="P50" s="79"/>
      <c r="Q50" s="67">
        <v>2</v>
      </c>
      <c r="R50" s="76" t="s">
        <v>150</v>
      </c>
      <c r="S50" s="30"/>
      <c r="T50" s="30"/>
      <c r="U50" s="80" t="s">
        <v>262</v>
      </c>
      <c r="V50" s="33"/>
      <c r="W50" s="318"/>
      <c r="X50" s="318"/>
      <c r="Y50" s="318"/>
      <c r="Z50" s="318"/>
      <c r="AA50" s="318"/>
      <c r="AB50" s="76" t="s">
        <v>150</v>
      </c>
      <c r="AC50" s="30"/>
      <c r="AD50" s="30"/>
      <c r="AE50" s="80" t="s">
        <v>262</v>
      </c>
      <c r="AF50" s="33"/>
      <c r="AG50" s="318"/>
      <c r="AH50" s="318"/>
      <c r="AI50" s="318"/>
      <c r="AJ50" s="318"/>
      <c r="AK50" s="318"/>
      <c r="AL50" s="76"/>
      <c r="AM50" s="30"/>
      <c r="AN50" s="30"/>
      <c r="AO50" s="80"/>
      <c r="AP50" s="33"/>
      <c r="AQ50" s="37"/>
      <c r="AR50" s="38"/>
      <c r="AS50" s="38"/>
      <c r="AT50" s="38"/>
      <c r="AU50" s="126"/>
      <c r="AV50" s="76">
        <v>108</v>
      </c>
      <c r="AW50" s="30"/>
      <c r="AX50" s="30">
        <v>108</v>
      </c>
      <c r="AY50" s="80" t="s">
        <v>262</v>
      </c>
      <c r="AZ50" s="33">
        <v>3</v>
      </c>
      <c r="BA50" s="37"/>
      <c r="BB50" s="38"/>
      <c r="BC50" s="38"/>
      <c r="BD50" s="39"/>
      <c r="BE50" s="81">
        <v>2</v>
      </c>
      <c r="BF50" s="76"/>
      <c r="BG50" s="30"/>
      <c r="BH50" s="30"/>
      <c r="BI50" s="80"/>
      <c r="BJ50" s="33"/>
      <c r="BK50" s="37"/>
      <c r="BL50" s="38"/>
      <c r="BM50" s="38"/>
      <c r="BN50" s="39"/>
      <c r="BO50" s="83"/>
      <c r="BP50" s="76"/>
      <c r="BQ50" s="30"/>
      <c r="BR50" s="30"/>
      <c r="BS50" s="80"/>
      <c r="BT50" s="33"/>
      <c r="BU50" s="37"/>
      <c r="BV50" s="38"/>
      <c r="BW50" s="38"/>
      <c r="BX50" s="38"/>
      <c r="BY50" s="63"/>
      <c r="BZ50" s="60"/>
      <c r="CA50" s="84"/>
      <c r="CB50" s="75">
        <f>H50-CA50</f>
        <v>108</v>
      </c>
    </row>
    <row r="51" spans="1:80" ht="13.5" customHeight="1" thickBot="1">
      <c r="A51" s="85"/>
      <c r="B51" s="33" t="s">
        <v>297</v>
      </c>
      <c r="C51" s="86" t="s">
        <v>298</v>
      </c>
      <c r="D51" s="33">
        <v>4</v>
      </c>
      <c r="E51" s="30"/>
      <c r="F51" s="30"/>
      <c r="G51" s="68"/>
      <c r="H51" s="30">
        <v>8</v>
      </c>
      <c r="I51" s="68"/>
      <c r="J51" s="30">
        <v>8</v>
      </c>
      <c r="K51" s="30"/>
      <c r="L51" s="30"/>
      <c r="M51" s="30"/>
      <c r="N51" s="30"/>
      <c r="O51" s="30"/>
      <c r="P51" s="30">
        <v>2</v>
      </c>
      <c r="Q51" s="30">
        <v>6</v>
      </c>
      <c r="R51" s="30"/>
      <c r="S51" s="30"/>
      <c r="T51" s="30"/>
      <c r="U51" s="30"/>
      <c r="V51" s="30"/>
      <c r="W51" s="30"/>
      <c r="X51" s="30"/>
      <c r="Y51" s="30"/>
      <c r="Z51" s="30"/>
      <c r="AA51" s="33"/>
      <c r="AB51" s="30"/>
      <c r="AC51" s="30"/>
      <c r="AD51" s="30"/>
      <c r="AE51" s="30"/>
      <c r="AF51" s="30"/>
      <c r="AG51" s="30"/>
      <c r="AH51" s="30"/>
      <c r="AI51" s="30"/>
      <c r="AJ51" s="30"/>
      <c r="AK51" s="63"/>
      <c r="AL51" s="62"/>
      <c r="AM51" s="30"/>
      <c r="AN51" s="30"/>
      <c r="AO51" s="30"/>
      <c r="AP51" s="30"/>
      <c r="AQ51" s="30"/>
      <c r="AR51" s="30"/>
      <c r="AS51" s="30"/>
      <c r="AT51" s="30"/>
      <c r="AU51" s="63"/>
      <c r="AV51" s="62">
        <v>8</v>
      </c>
      <c r="AW51" s="30"/>
      <c r="AX51" s="30">
        <v>8</v>
      </c>
      <c r="AY51" s="30"/>
      <c r="AZ51" s="30"/>
      <c r="BA51" s="30"/>
      <c r="BB51" s="30"/>
      <c r="BC51" s="30"/>
      <c r="BD51" s="30">
        <v>2</v>
      </c>
      <c r="BE51" s="63">
        <v>6</v>
      </c>
      <c r="BF51" s="62"/>
      <c r="BG51" s="30"/>
      <c r="BH51" s="30"/>
      <c r="BI51" s="30"/>
      <c r="BJ51" s="30"/>
      <c r="BK51" s="30"/>
      <c r="BL51" s="30"/>
      <c r="BM51" s="30"/>
      <c r="BN51" s="30"/>
      <c r="BO51" s="63"/>
      <c r="BP51" s="62"/>
      <c r="BQ51" s="30"/>
      <c r="BR51" s="30"/>
      <c r="BS51" s="30"/>
      <c r="BT51" s="30"/>
      <c r="BU51" s="30"/>
      <c r="BV51" s="30"/>
      <c r="BW51" s="30"/>
      <c r="BX51" s="30"/>
      <c r="BY51" s="63"/>
      <c r="BZ51" s="70"/>
      <c r="CA51" s="62">
        <v>12</v>
      </c>
      <c r="CB51" s="75">
        <f>H51-CA51</f>
        <v>-4</v>
      </c>
    </row>
    <row r="52" spans="1:80" s="54" customFormat="1" ht="13.5" customHeight="1" thickBot="1">
      <c r="A52" s="41"/>
      <c r="B52" s="87"/>
      <c r="C52" s="88" t="s">
        <v>299</v>
      </c>
      <c r="D52" s="89"/>
      <c r="E52" s="89"/>
      <c r="F52" s="89"/>
      <c r="G52" s="89"/>
      <c r="H52" s="87">
        <f>SUM(H48:H51)</f>
        <v>282</v>
      </c>
      <c r="I52" s="89"/>
      <c r="J52" s="87">
        <f>SUM(J48:J51)</f>
        <v>276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1"/>
      <c r="AL52" s="92"/>
      <c r="AM52" s="90"/>
      <c r="AN52" s="90"/>
      <c r="AO52" s="90"/>
      <c r="AP52" s="90"/>
      <c r="AQ52" s="90"/>
      <c r="AR52" s="90"/>
      <c r="AS52" s="90"/>
      <c r="AT52" s="90"/>
      <c r="AU52" s="91"/>
      <c r="AV52" s="92">
        <f>SUM(AV48:AV51)</f>
        <v>282</v>
      </c>
      <c r="AW52" s="92"/>
      <c r="AX52" s="92">
        <f>SUM(AX48:AX51)</f>
        <v>276</v>
      </c>
      <c r="AY52" s="90"/>
      <c r="AZ52" s="90"/>
      <c r="BA52" s="90"/>
      <c r="BB52" s="90"/>
      <c r="BC52" s="90"/>
      <c r="BD52" s="90"/>
      <c r="BE52" s="91"/>
      <c r="BF52" s="92"/>
      <c r="BG52" s="90"/>
      <c r="BH52" s="90"/>
      <c r="BI52" s="90"/>
      <c r="BJ52" s="90"/>
      <c r="BK52" s="90"/>
      <c r="BL52" s="90"/>
      <c r="BM52" s="90"/>
      <c r="BN52" s="90"/>
      <c r="BO52" s="91"/>
      <c r="BP52" s="92"/>
      <c r="BQ52" s="92"/>
      <c r="BR52" s="92"/>
      <c r="BS52" s="90"/>
      <c r="BT52" s="90"/>
      <c r="BU52" s="90"/>
      <c r="BV52" s="90"/>
      <c r="BW52" s="90"/>
      <c r="BX52" s="90"/>
      <c r="BY52" s="91"/>
      <c r="BZ52" s="89"/>
      <c r="CA52" s="89"/>
      <c r="CB52" s="89"/>
    </row>
    <row r="53" spans="1:80" s="54" customFormat="1" ht="74.25" thickBot="1">
      <c r="A53" s="41"/>
      <c r="B53" s="93" t="s">
        <v>88</v>
      </c>
      <c r="C53" s="94" t="s">
        <v>361</v>
      </c>
      <c r="D53" s="50">
        <v>1</v>
      </c>
      <c r="E53" s="51"/>
      <c r="F53" s="51">
        <v>4</v>
      </c>
      <c r="G53" s="51"/>
      <c r="H53" s="31">
        <f>SUM(H54:H55)</f>
        <v>130</v>
      </c>
      <c r="I53" s="31">
        <f>SUM(I54:I55)</f>
        <v>12</v>
      </c>
      <c r="J53" s="31">
        <f>SUM(J54:J55)</f>
        <v>118</v>
      </c>
      <c r="K53" s="31">
        <f>SUM(K54:K55)</f>
        <v>56</v>
      </c>
      <c r="L53" s="31">
        <f>SUM(L54:L55)</f>
        <v>58</v>
      </c>
      <c r="M53" s="31"/>
      <c r="N53" s="31"/>
      <c r="O53" s="31"/>
      <c r="P53" s="31">
        <f>SUM(P54:P58)</f>
        <v>2</v>
      </c>
      <c r="Q53" s="31">
        <f>SUM(Q54:Q58)</f>
        <v>14</v>
      </c>
      <c r="R53" s="52"/>
      <c r="S53" s="31"/>
      <c r="T53" s="31"/>
      <c r="U53" s="31"/>
      <c r="V53" s="31"/>
      <c r="W53" s="31"/>
      <c r="X53" s="31"/>
      <c r="Y53" s="31"/>
      <c r="Z53" s="31"/>
      <c r="AA53" s="31"/>
      <c r="AB53" s="52"/>
      <c r="AC53" s="31"/>
      <c r="AD53" s="31"/>
      <c r="AE53" s="31"/>
      <c r="AF53" s="31"/>
      <c r="AG53" s="31"/>
      <c r="AH53" s="31"/>
      <c r="AI53" s="31"/>
      <c r="AJ53" s="31"/>
      <c r="AK53" s="31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>
        <f>BF54+BF55</f>
        <v>130</v>
      </c>
      <c r="BG53" s="52">
        <f>BG54+BG55</f>
        <v>12</v>
      </c>
      <c r="BH53" s="52">
        <f>BH54+BH55</f>
        <v>118</v>
      </c>
      <c r="BI53" s="52">
        <f>BI54+BI55</f>
        <v>56</v>
      </c>
      <c r="BJ53" s="52">
        <f>BJ54+BJ55</f>
        <v>58</v>
      </c>
      <c r="BK53" s="31"/>
      <c r="BL53" s="31"/>
      <c r="BM53" s="31"/>
      <c r="BN53" s="31">
        <f>BN54+BN55+BN56+BN57+BN58</f>
        <v>2</v>
      </c>
      <c r="BO53" s="31">
        <f>BO54+BO55+BO56+BO57+BO58</f>
        <v>14</v>
      </c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3"/>
      <c r="CA53" s="72">
        <v>268</v>
      </c>
      <c r="CB53" s="69">
        <f>H59-CA53</f>
        <v>-22</v>
      </c>
    </row>
    <row r="54" spans="1:80" ht="42">
      <c r="A54" s="55"/>
      <c r="B54" s="33" t="s">
        <v>89</v>
      </c>
      <c r="C54" s="19" t="s">
        <v>362</v>
      </c>
      <c r="D54" s="56"/>
      <c r="E54" s="34"/>
      <c r="F54" s="34" t="s">
        <v>344</v>
      </c>
      <c r="G54" s="34"/>
      <c r="H54" s="33">
        <v>86</v>
      </c>
      <c r="I54" s="30">
        <v>8</v>
      </c>
      <c r="J54" s="30">
        <v>78</v>
      </c>
      <c r="K54" s="30">
        <v>38</v>
      </c>
      <c r="L54" s="30">
        <v>38</v>
      </c>
      <c r="M54" s="30"/>
      <c r="N54" s="30"/>
      <c r="O54" s="30"/>
      <c r="P54" s="30"/>
      <c r="Q54" s="30">
        <v>2</v>
      </c>
      <c r="R54" s="57"/>
      <c r="S54" s="33"/>
      <c r="T54" s="30"/>
      <c r="U54" s="33"/>
      <c r="V54" s="33"/>
      <c r="W54" s="33"/>
      <c r="X54" s="33"/>
      <c r="Y54" s="33"/>
      <c r="Z54" s="33"/>
      <c r="AA54" s="33"/>
      <c r="AB54" s="57"/>
      <c r="AC54" s="33"/>
      <c r="AD54" s="30"/>
      <c r="AE54" s="33"/>
      <c r="AF54" s="33"/>
      <c r="AG54" s="33"/>
      <c r="AH54" s="33"/>
      <c r="AI54" s="33"/>
      <c r="AJ54" s="33"/>
      <c r="AK54" s="33"/>
      <c r="AL54" s="57"/>
      <c r="AM54" s="33"/>
      <c r="AN54" s="30"/>
      <c r="AO54" s="33"/>
      <c r="AP54" s="33"/>
      <c r="AQ54" s="33"/>
      <c r="AR54" s="33"/>
      <c r="AS54" s="33"/>
      <c r="AT54" s="33"/>
      <c r="AU54" s="33"/>
      <c r="AV54" s="73"/>
      <c r="AW54" s="74"/>
      <c r="AX54" s="74"/>
      <c r="AY54" s="74"/>
      <c r="AZ54" s="74"/>
      <c r="BA54" s="74"/>
      <c r="BB54" s="74"/>
      <c r="BC54" s="74"/>
      <c r="BD54" s="74"/>
      <c r="BE54" s="131"/>
      <c r="BF54" s="73">
        <f>H54</f>
        <v>86</v>
      </c>
      <c r="BG54" s="74">
        <f t="shared" ref="BG54:BO55" si="43">I54</f>
        <v>8</v>
      </c>
      <c r="BH54" s="74">
        <f t="shared" si="43"/>
        <v>78</v>
      </c>
      <c r="BI54" s="74">
        <f t="shared" si="43"/>
        <v>38</v>
      </c>
      <c r="BJ54" s="74">
        <f t="shared" si="43"/>
        <v>38</v>
      </c>
      <c r="BK54" s="74"/>
      <c r="BL54" s="74"/>
      <c r="BM54" s="74"/>
      <c r="BN54" s="74"/>
      <c r="BO54" s="131">
        <f t="shared" si="43"/>
        <v>2</v>
      </c>
      <c r="BP54" s="57"/>
      <c r="BQ54" s="33"/>
      <c r="BR54" s="30"/>
      <c r="BS54" s="33"/>
      <c r="BT54" s="33"/>
      <c r="BU54" s="33"/>
      <c r="BV54" s="33"/>
      <c r="BW54" s="33"/>
      <c r="BX54" s="33"/>
      <c r="BY54" s="33"/>
      <c r="BZ54" s="60"/>
      <c r="CA54" s="64">
        <v>80</v>
      </c>
      <c r="CB54" s="63">
        <f>H54-CA54</f>
        <v>6</v>
      </c>
    </row>
    <row r="55" spans="1:80" ht="31.5">
      <c r="A55" s="55"/>
      <c r="B55" s="33" t="s">
        <v>264</v>
      </c>
      <c r="C55" s="19" t="s">
        <v>363</v>
      </c>
      <c r="D55" s="56"/>
      <c r="E55" s="34"/>
      <c r="F55" s="34" t="s">
        <v>344</v>
      </c>
      <c r="G55" s="64"/>
      <c r="H55" s="33">
        <v>44</v>
      </c>
      <c r="I55" s="30">
        <v>4</v>
      </c>
      <c r="J55" s="30">
        <v>40</v>
      </c>
      <c r="K55" s="30">
        <v>18</v>
      </c>
      <c r="L55" s="30">
        <v>20</v>
      </c>
      <c r="M55" s="30"/>
      <c r="N55" s="30"/>
      <c r="O55" s="30"/>
      <c r="P55" s="30"/>
      <c r="Q55" s="30">
        <v>2</v>
      </c>
      <c r="R55" s="57"/>
      <c r="S55" s="33"/>
      <c r="T55" s="30"/>
      <c r="U55" s="33"/>
      <c r="V55" s="33"/>
      <c r="W55" s="33"/>
      <c r="X55" s="33"/>
      <c r="Y55" s="33"/>
      <c r="Z55" s="33"/>
      <c r="AA55" s="33"/>
      <c r="AB55" s="57"/>
      <c r="AC55" s="33"/>
      <c r="AD55" s="30"/>
      <c r="AE55" s="33"/>
      <c r="AF55" s="33"/>
      <c r="AG55" s="33"/>
      <c r="AH55" s="33"/>
      <c r="AI55" s="33"/>
      <c r="AJ55" s="33"/>
      <c r="AK55" s="33"/>
      <c r="AL55" s="57"/>
      <c r="AM55" s="33"/>
      <c r="AN55" s="30"/>
      <c r="AO55" s="33"/>
      <c r="AP55" s="33"/>
      <c r="AQ55" s="33"/>
      <c r="AR55" s="33"/>
      <c r="AS55" s="33"/>
      <c r="AT55" s="33"/>
      <c r="AU55" s="33"/>
      <c r="AV55" s="57"/>
      <c r="AW55" s="30"/>
      <c r="AX55" s="30"/>
      <c r="AY55" s="30"/>
      <c r="AZ55" s="30"/>
      <c r="BA55" s="30"/>
      <c r="BB55" s="30"/>
      <c r="BC55" s="30"/>
      <c r="BD55" s="30"/>
      <c r="BE55" s="62"/>
      <c r="BF55" s="57">
        <f>H55</f>
        <v>44</v>
      </c>
      <c r="BG55" s="30">
        <f t="shared" si="43"/>
        <v>4</v>
      </c>
      <c r="BH55" s="30">
        <f t="shared" si="43"/>
        <v>40</v>
      </c>
      <c r="BI55" s="30">
        <f t="shared" si="43"/>
        <v>18</v>
      </c>
      <c r="BJ55" s="30">
        <f t="shared" si="43"/>
        <v>20</v>
      </c>
      <c r="BK55" s="30"/>
      <c r="BL55" s="30"/>
      <c r="BM55" s="30"/>
      <c r="BN55" s="30"/>
      <c r="BO55" s="62">
        <f t="shared" si="43"/>
        <v>2</v>
      </c>
      <c r="BP55" s="57"/>
      <c r="BQ55" s="33"/>
      <c r="BR55" s="30"/>
      <c r="BS55" s="33"/>
      <c r="BT55" s="33"/>
      <c r="BU55" s="33"/>
      <c r="BV55" s="33"/>
      <c r="BW55" s="33"/>
      <c r="BX55" s="33"/>
      <c r="BY55" s="33"/>
      <c r="BZ55" s="60"/>
      <c r="CA55" s="64">
        <v>32</v>
      </c>
      <c r="CB55" s="63">
        <f>H55-CA55</f>
        <v>12</v>
      </c>
    </row>
    <row r="56" spans="1:80" ht="13.5" customHeight="1">
      <c r="A56" s="55"/>
      <c r="B56" s="33" t="s">
        <v>300</v>
      </c>
      <c r="C56" s="19" t="s">
        <v>55</v>
      </c>
      <c r="D56" s="56"/>
      <c r="E56" s="34"/>
      <c r="F56" s="34" t="s">
        <v>344</v>
      </c>
      <c r="G56" s="132"/>
      <c r="H56" s="30">
        <v>36</v>
      </c>
      <c r="I56" s="30"/>
      <c r="J56" s="30">
        <v>36</v>
      </c>
      <c r="K56" s="30" t="s">
        <v>262</v>
      </c>
      <c r="L56" s="317">
        <v>1</v>
      </c>
      <c r="M56" s="317"/>
      <c r="N56" s="78"/>
      <c r="O56" s="79"/>
      <c r="P56" s="95"/>
      <c r="Q56" s="96">
        <v>2</v>
      </c>
      <c r="R56" s="76" t="s">
        <v>150</v>
      </c>
      <c r="S56" s="30"/>
      <c r="T56" s="30"/>
      <c r="U56" s="80" t="s">
        <v>262</v>
      </c>
      <c r="V56" s="33"/>
      <c r="W56" s="318"/>
      <c r="X56" s="318"/>
      <c r="Y56" s="318"/>
      <c r="Z56" s="318"/>
      <c r="AA56" s="318"/>
      <c r="AB56" s="76" t="s">
        <v>150</v>
      </c>
      <c r="AC56" s="30"/>
      <c r="AD56" s="30"/>
      <c r="AE56" s="80" t="s">
        <v>262</v>
      </c>
      <c r="AF56" s="33"/>
      <c r="AG56" s="318"/>
      <c r="AH56" s="318"/>
      <c r="AI56" s="318"/>
      <c r="AJ56" s="318"/>
      <c r="AK56" s="318"/>
      <c r="AL56" s="76" t="s">
        <v>150</v>
      </c>
      <c r="AM56" s="30"/>
      <c r="AN56" s="30"/>
      <c r="AO56" s="80" t="s">
        <v>262</v>
      </c>
      <c r="AP56" s="33"/>
      <c r="AQ56" s="318"/>
      <c r="AR56" s="318"/>
      <c r="AS56" s="318"/>
      <c r="AT56" s="318"/>
      <c r="AU56" s="318"/>
      <c r="AV56" s="76"/>
      <c r="AW56" s="30"/>
      <c r="AX56" s="30"/>
      <c r="AY56" s="80"/>
      <c r="AZ56" s="33"/>
      <c r="BA56" s="37"/>
      <c r="BB56" s="38"/>
      <c r="BC56" s="38"/>
      <c r="BD56" s="38"/>
      <c r="BE56" s="63"/>
      <c r="BF56" s="76">
        <v>36</v>
      </c>
      <c r="BG56" s="80"/>
      <c r="BH56" s="80">
        <v>36</v>
      </c>
      <c r="BI56" s="80" t="str">
        <f>K56</f>
        <v>нед</v>
      </c>
      <c r="BJ56" s="132">
        <v>1</v>
      </c>
      <c r="BK56" s="37"/>
      <c r="BL56" s="38"/>
      <c r="BM56" s="38"/>
      <c r="BN56" s="38"/>
      <c r="BO56" s="126">
        <v>2</v>
      </c>
      <c r="BP56" s="76" t="s">
        <v>150</v>
      </c>
      <c r="BQ56" s="30"/>
      <c r="BR56" s="30"/>
      <c r="BS56" s="80" t="s">
        <v>262</v>
      </c>
      <c r="BT56" s="33"/>
      <c r="BU56" s="318"/>
      <c r="BV56" s="318"/>
      <c r="BW56" s="318"/>
      <c r="BX56" s="318"/>
      <c r="BY56" s="318"/>
      <c r="BZ56" s="60"/>
      <c r="CA56" s="84"/>
      <c r="CB56" s="63">
        <f>H56-CA56</f>
        <v>36</v>
      </c>
    </row>
    <row r="57" spans="1:80" ht="21">
      <c r="A57" s="55"/>
      <c r="B57" s="33" t="s">
        <v>61</v>
      </c>
      <c r="C57" s="19" t="s">
        <v>58</v>
      </c>
      <c r="D57" s="56"/>
      <c r="E57" s="34"/>
      <c r="F57" s="34">
        <v>5</v>
      </c>
      <c r="G57" s="132"/>
      <c r="H57" s="30">
        <v>72</v>
      </c>
      <c r="I57" s="30"/>
      <c r="J57" s="30">
        <v>72</v>
      </c>
      <c r="K57" s="30" t="s">
        <v>262</v>
      </c>
      <c r="L57" s="317">
        <v>2</v>
      </c>
      <c r="M57" s="317"/>
      <c r="N57" s="78"/>
      <c r="O57" s="79"/>
      <c r="P57" s="95"/>
      <c r="Q57" s="96">
        <v>2</v>
      </c>
      <c r="R57" s="76" t="s">
        <v>150</v>
      </c>
      <c r="S57" s="30"/>
      <c r="T57" s="30"/>
      <c r="U57" s="80" t="s">
        <v>262</v>
      </c>
      <c r="V57" s="33"/>
      <c r="W57" s="318"/>
      <c r="X57" s="318"/>
      <c r="Y57" s="318"/>
      <c r="Z57" s="318"/>
      <c r="AA57" s="318"/>
      <c r="AB57" s="76" t="s">
        <v>150</v>
      </c>
      <c r="AC57" s="30"/>
      <c r="AD57" s="30"/>
      <c r="AE57" s="80" t="s">
        <v>262</v>
      </c>
      <c r="AF57" s="33"/>
      <c r="AG57" s="318"/>
      <c r="AH57" s="318"/>
      <c r="AI57" s="318"/>
      <c r="AJ57" s="318"/>
      <c r="AK57" s="318"/>
      <c r="AL57" s="76" t="s">
        <v>150</v>
      </c>
      <c r="AM57" s="30"/>
      <c r="AN57" s="30"/>
      <c r="AO57" s="80" t="s">
        <v>262</v>
      </c>
      <c r="AP57" s="33"/>
      <c r="AQ57" s="318"/>
      <c r="AR57" s="318"/>
      <c r="AS57" s="318"/>
      <c r="AT57" s="318"/>
      <c r="AU57" s="318"/>
      <c r="AV57" s="76"/>
      <c r="AW57" s="30"/>
      <c r="AX57" s="30"/>
      <c r="AY57" s="80"/>
      <c r="AZ57" s="33"/>
      <c r="BA57" s="37"/>
      <c r="BB57" s="38"/>
      <c r="BC57" s="38"/>
      <c r="BD57" s="38"/>
      <c r="BE57" s="63"/>
      <c r="BF57" s="76">
        <v>72</v>
      </c>
      <c r="BG57" s="80"/>
      <c r="BH57" s="80">
        <v>72</v>
      </c>
      <c r="BI57" s="80" t="str">
        <f>K57</f>
        <v>нед</v>
      </c>
      <c r="BJ57" s="132">
        <v>2</v>
      </c>
      <c r="BK57" s="37"/>
      <c r="BL57" s="38"/>
      <c r="BM57" s="38"/>
      <c r="BN57" s="38"/>
      <c r="BO57" s="126">
        <v>2</v>
      </c>
      <c r="BP57" s="76" t="s">
        <v>150</v>
      </c>
      <c r="BQ57" s="30"/>
      <c r="BR57" s="30"/>
      <c r="BS57" s="80" t="s">
        <v>262</v>
      </c>
      <c r="BT57" s="33"/>
      <c r="BU57" s="318"/>
      <c r="BV57" s="318"/>
      <c r="BW57" s="318"/>
      <c r="BX57" s="318"/>
      <c r="BY57" s="318"/>
      <c r="BZ57" s="60"/>
      <c r="CA57" s="64">
        <v>144</v>
      </c>
      <c r="CB57" s="63">
        <f>H57-CA57</f>
        <v>-72</v>
      </c>
    </row>
    <row r="58" spans="1:80" ht="13.5" customHeight="1">
      <c r="A58" s="85"/>
      <c r="B58" s="33" t="s">
        <v>301</v>
      </c>
      <c r="C58" s="86" t="s">
        <v>298</v>
      </c>
      <c r="D58" s="33">
        <v>5</v>
      </c>
      <c r="E58" s="68"/>
      <c r="F58" s="68"/>
      <c r="G58" s="68"/>
      <c r="H58" s="30">
        <v>8</v>
      </c>
      <c r="I58" s="68"/>
      <c r="J58" s="30">
        <v>8</v>
      </c>
      <c r="K58" s="68"/>
      <c r="L58" s="68"/>
      <c r="M58" s="68"/>
      <c r="N58" s="68"/>
      <c r="O58" s="68"/>
      <c r="P58" s="30">
        <v>2</v>
      </c>
      <c r="Q58" s="67">
        <v>6</v>
      </c>
      <c r="R58" s="62"/>
      <c r="S58" s="68"/>
      <c r="T58" s="30"/>
      <c r="U58" s="68"/>
      <c r="V58" s="68"/>
      <c r="W58" s="68"/>
      <c r="X58" s="68"/>
      <c r="Y58" s="68"/>
      <c r="Z58" s="68"/>
      <c r="AA58" s="63"/>
      <c r="AB58" s="62"/>
      <c r="AC58" s="68"/>
      <c r="AD58" s="30"/>
      <c r="AE58" s="68"/>
      <c r="AF58" s="68"/>
      <c r="AG58" s="68"/>
      <c r="AH58" s="68"/>
      <c r="AI58" s="68"/>
      <c r="AJ58" s="68"/>
      <c r="AK58" s="63"/>
      <c r="AL58" s="62"/>
      <c r="AM58" s="68"/>
      <c r="AN58" s="30"/>
      <c r="AO58" s="68"/>
      <c r="AP58" s="68"/>
      <c r="AQ58" s="68"/>
      <c r="AR58" s="68"/>
      <c r="AS58" s="68"/>
      <c r="AT58" s="68"/>
      <c r="AU58" s="63"/>
      <c r="AV58" s="62"/>
      <c r="AW58" s="68"/>
      <c r="AX58" s="30"/>
      <c r="AY58" s="68"/>
      <c r="AZ58" s="68"/>
      <c r="BA58" s="68"/>
      <c r="BB58" s="68"/>
      <c r="BC58" s="68"/>
      <c r="BD58" s="30"/>
      <c r="BE58" s="63"/>
      <c r="BF58" s="62">
        <v>8</v>
      </c>
      <c r="BG58" s="68"/>
      <c r="BH58" s="30">
        <v>8</v>
      </c>
      <c r="BI58" s="68"/>
      <c r="BJ58" s="68"/>
      <c r="BK58" s="68"/>
      <c r="BL58" s="68"/>
      <c r="BM58" s="68"/>
      <c r="BN58" s="30">
        <v>2</v>
      </c>
      <c r="BO58" s="63">
        <v>6</v>
      </c>
      <c r="BP58" s="62"/>
      <c r="BQ58" s="68"/>
      <c r="BR58" s="30"/>
      <c r="BS58" s="68"/>
      <c r="BT58" s="68"/>
      <c r="BU58" s="68"/>
      <c r="BV58" s="68"/>
      <c r="BW58" s="68"/>
      <c r="BX58" s="68"/>
      <c r="BY58" s="63"/>
      <c r="BZ58" s="70"/>
      <c r="CA58" s="62">
        <v>12</v>
      </c>
      <c r="CB58" s="63">
        <f>H58-CA58</f>
        <v>-4</v>
      </c>
    </row>
    <row r="59" spans="1:80" s="54" customFormat="1" ht="13.5" customHeight="1" thickBot="1">
      <c r="A59" s="41"/>
      <c r="B59" s="87"/>
      <c r="C59" s="88" t="s">
        <v>299</v>
      </c>
      <c r="D59" s="89"/>
      <c r="E59" s="89"/>
      <c r="F59" s="89"/>
      <c r="G59" s="89"/>
      <c r="H59" s="87">
        <f>SUM(H54:H58)</f>
        <v>246</v>
      </c>
      <c r="I59" s="89"/>
      <c r="J59" s="87">
        <f>SUM(J54:J58)</f>
        <v>234</v>
      </c>
      <c r="K59" s="87"/>
      <c r="L59" s="87"/>
      <c r="M59" s="87"/>
      <c r="N59" s="87"/>
      <c r="O59" s="87"/>
      <c r="P59" s="87"/>
      <c r="Q59" s="121"/>
      <c r="R59" s="97"/>
      <c r="S59" s="87"/>
      <c r="T59" s="87"/>
      <c r="U59" s="87"/>
      <c r="V59" s="87"/>
      <c r="W59" s="87"/>
      <c r="X59" s="87"/>
      <c r="Y59" s="87"/>
      <c r="Z59" s="87"/>
      <c r="AA59" s="121"/>
      <c r="AB59" s="97"/>
      <c r="AC59" s="87"/>
      <c r="AD59" s="87"/>
      <c r="AE59" s="87"/>
      <c r="AF59" s="87"/>
      <c r="AG59" s="87"/>
      <c r="AH59" s="87"/>
      <c r="AI59" s="87"/>
      <c r="AJ59" s="87"/>
      <c r="AK59" s="121"/>
      <c r="AL59" s="97"/>
      <c r="AM59" s="87"/>
      <c r="AN59" s="87"/>
      <c r="AO59" s="87"/>
      <c r="AP59" s="87"/>
      <c r="AQ59" s="87"/>
      <c r="AR59" s="87"/>
      <c r="AS59" s="87"/>
      <c r="AT59" s="87"/>
      <c r="AU59" s="121"/>
      <c r="AV59" s="97"/>
      <c r="AW59" s="87"/>
      <c r="AX59" s="87"/>
      <c r="AY59" s="87"/>
      <c r="AZ59" s="87"/>
      <c r="BA59" s="87"/>
      <c r="BB59" s="87"/>
      <c r="BC59" s="87"/>
      <c r="BD59" s="87"/>
      <c r="BE59" s="121"/>
      <c r="BF59" s="97">
        <f>SUM(BF54:BF58)</f>
        <v>246</v>
      </c>
      <c r="BG59" s="97"/>
      <c r="BH59" s="97">
        <f>SUM(BH54:BH58)</f>
        <v>234</v>
      </c>
      <c r="BI59" s="87"/>
      <c r="BJ59" s="87"/>
      <c r="BK59" s="87"/>
      <c r="BL59" s="87"/>
      <c r="BM59" s="87"/>
      <c r="BN59" s="87"/>
      <c r="BO59" s="91"/>
      <c r="BP59" s="97"/>
      <c r="BQ59" s="87"/>
      <c r="BR59" s="87"/>
      <c r="BS59" s="87"/>
      <c r="BT59" s="87"/>
      <c r="BU59" s="87"/>
      <c r="BV59" s="87"/>
      <c r="BW59" s="87"/>
      <c r="BX59" s="119"/>
      <c r="BY59" s="91"/>
      <c r="BZ59" s="97"/>
      <c r="CA59" s="87"/>
      <c r="CB59" s="87"/>
    </row>
    <row r="60" spans="1:80" s="54" customFormat="1" ht="32.25" thickBot="1">
      <c r="A60" s="41"/>
      <c r="B60" s="99" t="s">
        <v>334</v>
      </c>
      <c r="C60" s="100" t="s">
        <v>364</v>
      </c>
      <c r="D60" s="50">
        <v>1</v>
      </c>
      <c r="E60" s="51"/>
      <c r="F60" s="51">
        <v>4</v>
      </c>
      <c r="G60" s="51"/>
      <c r="H60" s="31">
        <f>SUM(H61:H61)</f>
        <v>86</v>
      </c>
      <c r="I60" s="31">
        <f>SUM(I61:I61)</f>
        <v>6</v>
      </c>
      <c r="J60" s="31">
        <f>SUM(J61:J61)</f>
        <v>80</v>
      </c>
      <c r="K60" s="31">
        <f>SUM(K61:K61)</f>
        <v>38</v>
      </c>
      <c r="L60" s="31">
        <f>SUM(L61:L61)</f>
        <v>40</v>
      </c>
      <c r="M60" s="31"/>
      <c r="N60" s="31"/>
      <c r="O60" s="31"/>
      <c r="P60" s="31">
        <f>SUM(P61:P64)</f>
        <v>2</v>
      </c>
      <c r="Q60" s="31">
        <f>SUM(Q61:Q64)</f>
        <v>12</v>
      </c>
      <c r="R60" s="52"/>
      <c r="S60" s="31"/>
      <c r="T60" s="31"/>
      <c r="U60" s="31"/>
      <c r="V60" s="31"/>
      <c r="W60" s="31"/>
      <c r="X60" s="31"/>
      <c r="Y60" s="31"/>
      <c r="Z60" s="31"/>
      <c r="AA60" s="31"/>
      <c r="AB60" s="52"/>
      <c r="AC60" s="31"/>
      <c r="AD60" s="31"/>
      <c r="AE60" s="31"/>
      <c r="AF60" s="31"/>
      <c r="AG60" s="31"/>
      <c r="AH60" s="31"/>
      <c r="AI60" s="31"/>
      <c r="AJ60" s="31"/>
      <c r="AK60" s="31"/>
      <c r="AL60" s="52"/>
      <c r="AM60" s="31"/>
      <c r="AN60" s="31"/>
      <c r="AO60" s="31"/>
      <c r="AP60" s="31"/>
      <c r="AQ60" s="31"/>
      <c r="AR60" s="31"/>
      <c r="AS60" s="31"/>
      <c r="AT60" s="31"/>
      <c r="AU60" s="69"/>
      <c r="AV60" s="120">
        <f>AV61</f>
        <v>86</v>
      </c>
      <c r="AW60" s="120">
        <f>AW61</f>
        <v>6</v>
      </c>
      <c r="AX60" s="120">
        <f>AX61</f>
        <v>80</v>
      </c>
      <c r="AY60" s="120">
        <f>AY61</f>
        <v>38</v>
      </c>
      <c r="AZ60" s="120">
        <f>AZ61</f>
        <v>40</v>
      </c>
      <c r="BA60" s="31"/>
      <c r="BB60" s="31"/>
      <c r="BC60" s="31"/>
      <c r="BD60" s="31">
        <f>SUM(BD61:BD64)</f>
        <v>2</v>
      </c>
      <c r="BE60" s="31">
        <f>SUM(BE61:BE64)</f>
        <v>12</v>
      </c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116"/>
      <c r="BY60" s="123"/>
      <c r="BZ60" s="117"/>
      <c r="CA60" s="101">
        <v>132</v>
      </c>
      <c r="CB60" s="69">
        <f>H65-CA60</f>
        <v>106</v>
      </c>
    </row>
    <row r="61" spans="1:80" ht="31.5">
      <c r="A61" s="55"/>
      <c r="B61" s="33" t="s">
        <v>335</v>
      </c>
      <c r="C61" s="19" t="s">
        <v>365</v>
      </c>
      <c r="D61" s="56"/>
      <c r="E61" s="34"/>
      <c r="F61" s="34" t="s">
        <v>371</v>
      </c>
      <c r="G61" s="34"/>
      <c r="H61" s="33">
        <v>86</v>
      </c>
      <c r="I61" s="30">
        <v>6</v>
      </c>
      <c r="J61" s="30">
        <v>80</v>
      </c>
      <c r="K61" s="30">
        <v>38</v>
      </c>
      <c r="L61" s="30">
        <v>40</v>
      </c>
      <c r="M61" s="30"/>
      <c r="N61" s="30"/>
      <c r="O61" s="30"/>
      <c r="P61" s="30"/>
      <c r="Q61" s="30">
        <v>2</v>
      </c>
      <c r="R61" s="57"/>
      <c r="S61" s="33"/>
      <c r="T61" s="30"/>
      <c r="U61" s="33"/>
      <c r="V61" s="33"/>
      <c r="W61" s="33"/>
      <c r="X61" s="33"/>
      <c r="Y61" s="33"/>
      <c r="Z61" s="33"/>
      <c r="AA61" s="33"/>
      <c r="AB61" s="57"/>
      <c r="AC61" s="33"/>
      <c r="AD61" s="30"/>
      <c r="AE61" s="33"/>
      <c r="AF61" s="33"/>
      <c r="AG61" s="33"/>
      <c r="AH61" s="33"/>
      <c r="AI61" s="33"/>
      <c r="AJ61" s="33"/>
      <c r="AK61" s="33"/>
      <c r="AL61" s="57"/>
      <c r="AM61" s="33"/>
      <c r="AN61" s="30"/>
      <c r="AO61" s="33"/>
      <c r="AP61" s="33"/>
      <c r="AQ61" s="33"/>
      <c r="AR61" s="33"/>
      <c r="AS61" s="33"/>
      <c r="AT61" s="33"/>
      <c r="AU61" s="33"/>
      <c r="AV61" s="73">
        <f>H61</f>
        <v>86</v>
      </c>
      <c r="AW61" s="74">
        <f t="shared" ref="AW61:BE61" si="44">I61</f>
        <v>6</v>
      </c>
      <c r="AX61" s="74">
        <f t="shared" si="44"/>
        <v>80</v>
      </c>
      <c r="AY61" s="74">
        <f t="shared" si="44"/>
        <v>38</v>
      </c>
      <c r="AZ61" s="74">
        <f t="shared" si="44"/>
        <v>40</v>
      </c>
      <c r="BA61" s="74"/>
      <c r="BB61" s="74"/>
      <c r="BC61" s="74"/>
      <c r="BD61" s="74"/>
      <c r="BE61" s="62">
        <f t="shared" si="44"/>
        <v>2</v>
      </c>
      <c r="BF61" s="57"/>
      <c r="BG61" s="33"/>
      <c r="BH61" s="30"/>
      <c r="BI61" s="33"/>
      <c r="BJ61" s="33"/>
      <c r="BK61" s="33"/>
      <c r="BL61" s="33"/>
      <c r="BM61" s="33"/>
      <c r="BN61" s="33"/>
      <c r="BO61" s="33"/>
      <c r="BP61" s="73"/>
      <c r="BQ61" s="74"/>
      <c r="BR61" s="74"/>
      <c r="BS61" s="74"/>
      <c r="BT61" s="74"/>
      <c r="BU61" s="74"/>
      <c r="BV61" s="102"/>
      <c r="BW61" s="74"/>
      <c r="BX61" s="122"/>
      <c r="BY61" s="124"/>
      <c r="BZ61" s="60"/>
      <c r="CA61" s="64">
        <v>50</v>
      </c>
      <c r="CB61" s="63">
        <f>H61-CA61</f>
        <v>36</v>
      </c>
    </row>
    <row r="62" spans="1:80" ht="13.5" customHeight="1">
      <c r="A62" s="55"/>
      <c r="B62" s="33" t="s">
        <v>336</v>
      </c>
      <c r="C62" s="19" t="s">
        <v>55</v>
      </c>
      <c r="D62" s="56"/>
      <c r="E62" s="34"/>
      <c r="F62" s="34" t="s">
        <v>371</v>
      </c>
      <c r="G62" s="132"/>
      <c r="H62" s="30">
        <v>36</v>
      </c>
      <c r="I62" s="30"/>
      <c r="J62" s="30">
        <v>36</v>
      </c>
      <c r="K62" s="30" t="s">
        <v>262</v>
      </c>
      <c r="L62" s="317">
        <v>1</v>
      </c>
      <c r="M62" s="317"/>
      <c r="N62" s="78"/>
      <c r="O62" s="79"/>
      <c r="P62" s="95"/>
      <c r="Q62" s="96">
        <v>2</v>
      </c>
      <c r="R62" s="76"/>
      <c r="S62" s="30"/>
      <c r="T62" s="30"/>
      <c r="U62" s="80"/>
      <c r="V62" s="33"/>
      <c r="W62" s="318"/>
      <c r="X62" s="318"/>
      <c r="Y62" s="318"/>
      <c r="Z62" s="318"/>
      <c r="AA62" s="318"/>
      <c r="AB62" s="76"/>
      <c r="AC62" s="30"/>
      <c r="AD62" s="30"/>
      <c r="AE62" s="80"/>
      <c r="AF62" s="33"/>
      <c r="AG62" s="318"/>
      <c r="AH62" s="318"/>
      <c r="AI62" s="318"/>
      <c r="AJ62" s="318"/>
      <c r="AK62" s="318"/>
      <c r="AL62" s="76"/>
      <c r="AM62" s="30"/>
      <c r="AN62" s="30"/>
      <c r="AO62" s="80"/>
      <c r="AP62" s="33"/>
      <c r="AQ62" s="318"/>
      <c r="AR62" s="318"/>
      <c r="AS62" s="318"/>
      <c r="AT62" s="318"/>
      <c r="AU62" s="318"/>
      <c r="AV62" s="76">
        <v>36</v>
      </c>
      <c r="AW62" s="30"/>
      <c r="AX62" s="30">
        <v>36</v>
      </c>
      <c r="AY62" s="80" t="s">
        <v>262</v>
      </c>
      <c r="AZ62" s="33">
        <v>1</v>
      </c>
      <c r="BA62" s="37"/>
      <c r="BB62" s="38"/>
      <c r="BC62" s="38"/>
      <c r="BD62" s="38"/>
      <c r="BE62" s="63">
        <v>2</v>
      </c>
      <c r="BF62" s="76"/>
      <c r="BG62" s="30"/>
      <c r="BH62" s="30"/>
      <c r="BI62" s="80"/>
      <c r="BJ62" s="33"/>
      <c r="BK62" s="318"/>
      <c r="BL62" s="318"/>
      <c r="BM62" s="318"/>
      <c r="BN62" s="318"/>
      <c r="BO62" s="318"/>
      <c r="BP62" s="76"/>
      <c r="BQ62" s="30"/>
      <c r="BR62" s="80"/>
      <c r="BS62" s="33"/>
      <c r="BT62" s="103"/>
      <c r="BU62" s="84"/>
      <c r="BV62" s="104"/>
      <c r="BW62" s="104"/>
      <c r="BX62" s="70"/>
      <c r="BY62" s="83"/>
      <c r="BZ62" s="60"/>
      <c r="CA62" s="34"/>
      <c r="CB62" s="63">
        <f>H62-CA62</f>
        <v>36</v>
      </c>
    </row>
    <row r="63" spans="1:80" ht="21">
      <c r="A63" s="55"/>
      <c r="B63" s="33" t="s">
        <v>337</v>
      </c>
      <c r="C63" s="19" t="s">
        <v>58</v>
      </c>
      <c r="D63" s="56"/>
      <c r="E63" s="34"/>
      <c r="F63" s="34">
        <v>4</v>
      </c>
      <c r="G63" s="132"/>
      <c r="H63" s="30">
        <v>108</v>
      </c>
      <c r="I63" s="30"/>
      <c r="J63" s="30">
        <v>108</v>
      </c>
      <c r="K63" s="30" t="s">
        <v>262</v>
      </c>
      <c r="L63" s="317">
        <v>3</v>
      </c>
      <c r="M63" s="317"/>
      <c r="N63" s="78"/>
      <c r="O63" s="79"/>
      <c r="P63" s="95"/>
      <c r="Q63" s="96">
        <v>2</v>
      </c>
      <c r="R63" s="76" t="s">
        <v>150</v>
      </c>
      <c r="S63" s="30"/>
      <c r="T63" s="30"/>
      <c r="U63" s="80" t="s">
        <v>262</v>
      </c>
      <c r="V63" s="33"/>
      <c r="W63" s="318"/>
      <c r="X63" s="318"/>
      <c r="Y63" s="318"/>
      <c r="Z63" s="318"/>
      <c r="AA63" s="318"/>
      <c r="AB63" s="76" t="s">
        <v>150</v>
      </c>
      <c r="AC63" s="30"/>
      <c r="AD63" s="30"/>
      <c r="AE63" s="80" t="s">
        <v>262</v>
      </c>
      <c r="AF63" s="33"/>
      <c r="AG63" s="318"/>
      <c r="AH63" s="318"/>
      <c r="AI63" s="318"/>
      <c r="AJ63" s="318"/>
      <c r="AK63" s="318"/>
      <c r="AL63" s="76" t="s">
        <v>150</v>
      </c>
      <c r="AM63" s="30"/>
      <c r="AN63" s="30"/>
      <c r="AO63" s="80" t="s">
        <v>262</v>
      </c>
      <c r="AP63" s="33"/>
      <c r="AQ63" s="318"/>
      <c r="AR63" s="318"/>
      <c r="AS63" s="318"/>
      <c r="AT63" s="318"/>
      <c r="AU63" s="318"/>
      <c r="AV63" s="76">
        <v>108</v>
      </c>
      <c r="AW63" s="30"/>
      <c r="AX63" s="30">
        <v>108</v>
      </c>
      <c r="AY63" s="80" t="s">
        <v>262</v>
      </c>
      <c r="AZ63" s="33">
        <v>3</v>
      </c>
      <c r="BA63" s="37"/>
      <c r="BB63" s="38"/>
      <c r="BC63" s="38"/>
      <c r="BD63" s="38"/>
      <c r="BE63" s="63">
        <v>2</v>
      </c>
      <c r="BF63" s="76"/>
      <c r="BG63" s="30"/>
      <c r="BH63" s="30"/>
      <c r="BI63" s="80"/>
      <c r="BJ63" s="33"/>
      <c r="BK63" s="318"/>
      <c r="BL63" s="318"/>
      <c r="BM63" s="318"/>
      <c r="BN63" s="318"/>
      <c r="BO63" s="318"/>
      <c r="BP63" s="76"/>
      <c r="BQ63" s="30"/>
      <c r="BR63" s="80"/>
      <c r="BS63" s="33"/>
      <c r="BT63" s="103"/>
      <c r="BU63" s="84"/>
      <c r="BV63" s="104"/>
      <c r="BW63" s="104"/>
      <c r="BX63" s="70"/>
      <c r="BY63" s="83"/>
      <c r="BZ63" s="60"/>
      <c r="CA63" s="64">
        <v>72</v>
      </c>
      <c r="CB63" s="63">
        <f>H63-CA63</f>
        <v>36</v>
      </c>
    </row>
    <row r="64" spans="1:80" ht="13.5" customHeight="1">
      <c r="A64" s="85"/>
      <c r="B64" s="33" t="s">
        <v>338</v>
      </c>
      <c r="C64" s="86" t="s">
        <v>298</v>
      </c>
      <c r="D64" s="33">
        <v>4</v>
      </c>
      <c r="E64" s="68"/>
      <c r="F64" s="68"/>
      <c r="G64" s="68"/>
      <c r="H64" s="30">
        <v>8</v>
      </c>
      <c r="I64" s="68"/>
      <c r="J64" s="30">
        <v>8</v>
      </c>
      <c r="K64" s="68"/>
      <c r="L64" s="68"/>
      <c r="M64" s="68"/>
      <c r="N64" s="68"/>
      <c r="O64" s="68"/>
      <c r="P64" s="30">
        <v>2</v>
      </c>
      <c r="Q64" s="30">
        <v>6</v>
      </c>
      <c r="R64" s="30"/>
      <c r="S64" s="68"/>
      <c r="T64" s="30"/>
      <c r="U64" s="68"/>
      <c r="V64" s="68"/>
      <c r="W64" s="68"/>
      <c r="X64" s="68"/>
      <c r="Y64" s="68"/>
      <c r="Z64" s="68"/>
      <c r="AA64" s="33"/>
      <c r="AB64" s="30"/>
      <c r="AC64" s="68"/>
      <c r="AD64" s="30"/>
      <c r="AE64" s="68"/>
      <c r="AF64" s="68"/>
      <c r="AG64" s="68"/>
      <c r="AH64" s="68"/>
      <c r="AI64" s="68"/>
      <c r="AJ64" s="68"/>
      <c r="AK64" s="33"/>
      <c r="AL64" s="30"/>
      <c r="AM64" s="68"/>
      <c r="AN64" s="30"/>
      <c r="AO64" s="68"/>
      <c r="AP64" s="68"/>
      <c r="AQ64" s="68"/>
      <c r="AR64" s="68"/>
      <c r="AS64" s="68"/>
      <c r="AT64" s="68"/>
      <c r="AU64" s="63"/>
      <c r="AV64" s="62">
        <v>8</v>
      </c>
      <c r="AW64" s="68"/>
      <c r="AX64" s="30">
        <v>8</v>
      </c>
      <c r="AY64" s="68"/>
      <c r="AZ64" s="68"/>
      <c r="BA64" s="68"/>
      <c r="BB64" s="68"/>
      <c r="BC64" s="68"/>
      <c r="BD64" s="68">
        <v>2</v>
      </c>
      <c r="BE64" s="63">
        <v>6</v>
      </c>
      <c r="BF64" s="62"/>
      <c r="BG64" s="68"/>
      <c r="BH64" s="30"/>
      <c r="BI64" s="68"/>
      <c r="BJ64" s="68"/>
      <c r="BK64" s="68"/>
      <c r="BL64" s="68"/>
      <c r="BM64" s="68"/>
      <c r="BN64" s="68"/>
      <c r="BO64" s="63"/>
      <c r="BP64" s="62"/>
      <c r="BQ64" s="68"/>
      <c r="BR64" s="30"/>
      <c r="BS64" s="68"/>
      <c r="BT64" s="68"/>
      <c r="BU64" s="68"/>
      <c r="BV64" s="68"/>
      <c r="BW64" s="68"/>
      <c r="BX64" s="68"/>
      <c r="BY64" s="63"/>
      <c r="BZ64" s="83"/>
      <c r="CA64" s="62">
        <v>10</v>
      </c>
      <c r="CB64" s="63">
        <f>H64-CA64</f>
        <v>-2</v>
      </c>
    </row>
    <row r="65" spans="1:80" s="54" customFormat="1" ht="13.5" customHeight="1" thickBot="1">
      <c r="A65" s="41"/>
      <c r="B65" s="87"/>
      <c r="C65" s="88" t="s">
        <v>299</v>
      </c>
      <c r="D65" s="89"/>
      <c r="E65" s="89"/>
      <c r="F65" s="89"/>
      <c r="G65" s="89"/>
      <c r="H65" s="87">
        <f>SUM(H61:H64)</f>
        <v>238</v>
      </c>
      <c r="I65" s="87"/>
      <c r="J65" s="87">
        <f>SUM(J61:J64)</f>
        <v>232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153"/>
      <c r="AV65" s="98">
        <f>SUM(AV61:AV64)</f>
        <v>238</v>
      </c>
      <c r="AW65" s="89"/>
      <c r="AX65" s="90">
        <f>SUM(AX61:AX64)</f>
        <v>232</v>
      </c>
      <c r="AY65" s="89"/>
      <c r="AZ65" s="89"/>
      <c r="BA65" s="89"/>
      <c r="BB65" s="89"/>
      <c r="BC65" s="89"/>
      <c r="BD65" s="89"/>
      <c r="BE65" s="105"/>
      <c r="BF65" s="97"/>
      <c r="BG65" s="87"/>
      <c r="BH65" s="87"/>
      <c r="BI65" s="87"/>
      <c r="BJ65" s="89"/>
      <c r="BK65" s="89"/>
      <c r="BL65" s="89"/>
      <c r="BM65" s="89"/>
      <c r="BN65" s="89"/>
      <c r="BO65" s="105"/>
      <c r="BP65" s="97"/>
      <c r="BQ65" s="89"/>
      <c r="BR65" s="87"/>
      <c r="BS65" s="89"/>
      <c r="BT65" s="89"/>
      <c r="BU65" s="89"/>
      <c r="BV65" s="89"/>
      <c r="BW65" s="89"/>
      <c r="BX65" s="89"/>
      <c r="BY65" s="125"/>
      <c r="BZ65" s="125"/>
      <c r="CA65" s="89"/>
      <c r="CB65" s="89"/>
    </row>
    <row r="66" spans="1:80" s="54" customFormat="1" ht="47.25" customHeight="1" thickBot="1">
      <c r="A66" s="41"/>
      <c r="B66" s="177" t="s">
        <v>327</v>
      </c>
      <c r="C66" s="178" t="s">
        <v>366</v>
      </c>
      <c r="D66" s="50">
        <v>1</v>
      </c>
      <c r="E66" s="51"/>
      <c r="F66" s="51">
        <v>4</v>
      </c>
      <c r="G66" s="51">
        <v>1</v>
      </c>
      <c r="H66" s="31">
        <f>SUM(H67:H68)</f>
        <v>204</v>
      </c>
      <c r="I66" s="31">
        <f>SUM(I67:I68)</f>
        <v>22</v>
      </c>
      <c r="J66" s="31">
        <f>SUM(J67:J68)</f>
        <v>182</v>
      </c>
      <c r="K66" s="31">
        <f>SUM(K67:K68)</f>
        <v>78</v>
      </c>
      <c r="L66" s="31">
        <f>SUM(L67:L68)</f>
        <v>78</v>
      </c>
      <c r="M66" s="31"/>
      <c r="N66" s="31"/>
      <c r="O66" s="31">
        <f>SUM(O67:O68)</f>
        <v>20</v>
      </c>
      <c r="P66" s="31">
        <f>SUM(P67:P71)</f>
        <v>2</v>
      </c>
      <c r="Q66" s="31">
        <f>SUM(Q67:Q71)</f>
        <v>16</v>
      </c>
      <c r="R66" s="52"/>
      <c r="S66" s="31"/>
      <c r="T66" s="31"/>
      <c r="U66" s="31"/>
      <c r="V66" s="31"/>
      <c r="W66" s="31"/>
      <c r="X66" s="31"/>
      <c r="Y66" s="31"/>
      <c r="Z66" s="31"/>
      <c r="AA66" s="31"/>
      <c r="AB66" s="52"/>
      <c r="AC66" s="31"/>
      <c r="AD66" s="31"/>
      <c r="AE66" s="31"/>
      <c r="AF66" s="31"/>
      <c r="AG66" s="31"/>
      <c r="AH66" s="31"/>
      <c r="AI66" s="31"/>
      <c r="AJ66" s="31"/>
      <c r="AK66" s="31"/>
      <c r="AL66" s="120"/>
      <c r="AM66" s="120"/>
      <c r="AN66" s="120"/>
      <c r="AO66" s="120"/>
      <c r="AP66" s="120"/>
      <c r="AQ66" s="120"/>
      <c r="AR66" s="120"/>
      <c r="AS66" s="120"/>
      <c r="AT66" s="120"/>
      <c r="AU66" s="69"/>
      <c r="AV66" s="120"/>
      <c r="AW66" s="120"/>
      <c r="AX66" s="120"/>
      <c r="AY66" s="120"/>
      <c r="AZ66" s="120"/>
      <c r="BA66" s="31"/>
      <c r="BB66" s="31"/>
      <c r="BC66" s="31"/>
      <c r="BD66" s="31"/>
      <c r="BE66" s="31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>
        <f>BP67+BP68</f>
        <v>204</v>
      </c>
      <c r="BQ66" s="52">
        <f t="shared" ref="BQ66:BW66" si="45">BQ67+BQ68</f>
        <v>22</v>
      </c>
      <c r="BR66" s="52">
        <f t="shared" si="45"/>
        <v>182</v>
      </c>
      <c r="BS66" s="52">
        <f t="shared" si="45"/>
        <v>78</v>
      </c>
      <c r="BT66" s="52">
        <f t="shared" si="45"/>
        <v>78</v>
      </c>
      <c r="BU66" s="52"/>
      <c r="BV66" s="52"/>
      <c r="BW66" s="52">
        <f t="shared" si="45"/>
        <v>20</v>
      </c>
      <c r="BX66" s="116">
        <f>SUM(BX67:BX71)</f>
        <v>2</v>
      </c>
      <c r="BY66" s="116">
        <f>SUM(BY67:BY71)</f>
        <v>16</v>
      </c>
      <c r="BZ66" s="117"/>
      <c r="CA66" s="101">
        <v>230</v>
      </c>
      <c r="CB66" s="69">
        <f>H72-CA66</f>
        <v>90</v>
      </c>
    </row>
    <row r="67" spans="1:80" ht="27" customHeight="1">
      <c r="A67" s="55"/>
      <c r="B67" s="33" t="s">
        <v>328</v>
      </c>
      <c r="C67" s="19" t="s">
        <v>367</v>
      </c>
      <c r="D67" s="56"/>
      <c r="E67" s="34"/>
      <c r="F67" s="34" t="s">
        <v>263</v>
      </c>
      <c r="G67" s="34">
        <v>6</v>
      </c>
      <c r="H67" s="33">
        <v>114</v>
      </c>
      <c r="I67" s="30">
        <v>12</v>
      </c>
      <c r="J67" s="30">
        <v>102</v>
      </c>
      <c r="K67" s="30">
        <v>40</v>
      </c>
      <c r="L67" s="30">
        <v>38</v>
      </c>
      <c r="M67" s="30"/>
      <c r="N67" s="30"/>
      <c r="O67" s="30">
        <v>20</v>
      </c>
      <c r="P67" s="30"/>
      <c r="Q67" s="30">
        <v>4</v>
      </c>
      <c r="R67" s="57"/>
      <c r="S67" s="33"/>
      <c r="T67" s="30"/>
      <c r="U67" s="33"/>
      <c r="V67" s="33"/>
      <c r="W67" s="33"/>
      <c r="X67" s="33"/>
      <c r="Y67" s="33"/>
      <c r="Z67" s="33"/>
      <c r="AA67" s="33"/>
      <c r="AB67" s="57"/>
      <c r="AC67" s="33"/>
      <c r="AD67" s="30"/>
      <c r="AE67" s="33"/>
      <c r="AF67" s="33"/>
      <c r="AG67" s="33"/>
      <c r="AH67" s="33"/>
      <c r="AI67" s="33"/>
      <c r="AJ67" s="33"/>
      <c r="AK67" s="33"/>
      <c r="AL67" s="57"/>
      <c r="AM67" s="33"/>
      <c r="AN67" s="30"/>
      <c r="AO67" s="33"/>
      <c r="AP67" s="33"/>
      <c r="AQ67" s="33"/>
      <c r="AR67" s="33"/>
      <c r="AS67" s="33"/>
      <c r="AT67" s="33"/>
      <c r="AU67" s="33"/>
      <c r="AV67" s="73"/>
      <c r="AW67" s="74"/>
      <c r="AX67" s="74"/>
      <c r="AY67" s="74"/>
      <c r="AZ67" s="74"/>
      <c r="BA67" s="74"/>
      <c r="BB67" s="74"/>
      <c r="BC67" s="74"/>
      <c r="BD67" s="74"/>
      <c r="BE67" s="62"/>
      <c r="BF67" s="73"/>
      <c r="BG67" s="74"/>
      <c r="BH67" s="74"/>
      <c r="BI67" s="74"/>
      <c r="BJ67" s="74"/>
      <c r="BK67" s="74"/>
      <c r="BL67" s="74"/>
      <c r="BM67" s="74"/>
      <c r="BN67" s="74"/>
      <c r="BO67" s="62"/>
      <c r="BP67" s="73">
        <f>H67</f>
        <v>114</v>
      </c>
      <c r="BQ67" s="74">
        <f t="shared" ref="BQ67:BY68" si="46">I67</f>
        <v>12</v>
      </c>
      <c r="BR67" s="74">
        <f t="shared" si="46"/>
        <v>102</v>
      </c>
      <c r="BS67" s="74">
        <f t="shared" si="46"/>
        <v>40</v>
      </c>
      <c r="BT67" s="74">
        <f t="shared" si="46"/>
        <v>38</v>
      </c>
      <c r="BU67" s="74"/>
      <c r="BV67" s="74"/>
      <c r="BW67" s="74">
        <f t="shared" si="46"/>
        <v>20</v>
      </c>
      <c r="BX67" s="74"/>
      <c r="BY67" s="131">
        <f t="shared" si="46"/>
        <v>4</v>
      </c>
      <c r="BZ67" s="60"/>
      <c r="CA67" s="64">
        <v>64</v>
      </c>
      <c r="CB67" s="63">
        <f>H67-CA67</f>
        <v>50</v>
      </c>
    </row>
    <row r="68" spans="1:80" ht="24" customHeight="1">
      <c r="A68" s="55"/>
      <c r="B68" s="33" t="s">
        <v>329</v>
      </c>
      <c r="C68" s="19" t="s">
        <v>368</v>
      </c>
      <c r="D68" s="56"/>
      <c r="E68" s="34"/>
      <c r="F68" s="34" t="s">
        <v>263</v>
      </c>
      <c r="G68" s="64"/>
      <c r="H68" s="33">
        <v>90</v>
      </c>
      <c r="I68" s="30">
        <v>10</v>
      </c>
      <c r="J68" s="30">
        <v>80</v>
      </c>
      <c r="K68" s="30">
        <v>38</v>
      </c>
      <c r="L68" s="30">
        <v>40</v>
      </c>
      <c r="M68" s="30"/>
      <c r="N68" s="30"/>
      <c r="O68" s="30"/>
      <c r="P68" s="30"/>
      <c r="Q68" s="30">
        <v>2</v>
      </c>
      <c r="R68" s="57"/>
      <c r="S68" s="33"/>
      <c r="T68" s="30"/>
      <c r="U68" s="33"/>
      <c r="V68" s="33"/>
      <c r="W68" s="33"/>
      <c r="X68" s="33"/>
      <c r="Y68" s="33"/>
      <c r="Z68" s="33"/>
      <c r="AA68" s="33"/>
      <c r="AB68" s="57"/>
      <c r="AC68" s="33"/>
      <c r="AD68" s="30"/>
      <c r="AE68" s="33"/>
      <c r="AF68" s="33"/>
      <c r="AG68" s="33"/>
      <c r="AH68" s="33"/>
      <c r="AI68" s="33"/>
      <c r="AJ68" s="33"/>
      <c r="AK68" s="33"/>
      <c r="AL68" s="57"/>
      <c r="AM68" s="33"/>
      <c r="AN68" s="30"/>
      <c r="AO68" s="33"/>
      <c r="AP68" s="33"/>
      <c r="AQ68" s="33"/>
      <c r="AR68" s="33"/>
      <c r="AS68" s="33"/>
      <c r="AT68" s="33"/>
      <c r="AU68" s="33"/>
      <c r="AV68" s="57"/>
      <c r="AW68" s="30"/>
      <c r="AX68" s="30"/>
      <c r="AY68" s="30"/>
      <c r="AZ68" s="30"/>
      <c r="BA68" s="30"/>
      <c r="BB68" s="30"/>
      <c r="BC68" s="30"/>
      <c r="BD68" s="30"/>
      <c r="BE68" s="62"/>
      <c r="BF68" s="57"/>
      <c r="BG68" s="30"/>
      <c r="BH68" s="30"/>
      <c r="BI68" s="30"/>
      <c r="BJ68" s="30"/>
      <c r="BK68" s="30"/>
      <c r="BL68" s="30"/>
      <c r="BM68" s="30"/>
      <c r="BN68" s="30"/>
      <c r="BO68" s="62"/>
      <c r="BP68" s="57">
        <f>H68</f>
        <v>90</v>
      </c>
      <c r="BQ68" s="30">
        <f t="shared" si="46"/>
        <v>10</v>
      </c>
      <c r="BR68" s="30">
        <f t="shared" si="46"/>
        <v>80</v>
      </c>
      <c r="BS68" s="30">
        <f t="shared" si="46"/>
        <v>38</v>
      </c>
      <c r="BT68" s="30">
        <f t="shared" si="46"/>
        <v>40</v>
      </c>
      <c r="BU68" s="30"/>
      <c r="BV68" s="30"/>
      <c r="BW68" s="30"/>
      <c r="BX68" s="30"/>
      <c r="BY68" s="62">
        <f t="shared" si="46"/>
        <v>2</v>
      </c>
      <c r="BZ68" s="60"/>
      <c r="CA68" s="34">
        <v>85</v>
      </c>
      <c r="CB68" s="63">
        <f>H68-CA68</f>
        <v>5</v>
      </c>
    </row>
    <row r="69" spans="1:80" ht="13.5" customHeight="1">
      <c r="A69" s="55"/>
      <c r="B69" s="33" t="s">
        <v>330</v>
      </c>
      <c r="C69" s="19" t="s">
        <v>55</v>
      </c>
      <c r="D69" s="56"/>
      <c r="E69" s="34"/>
      <c r="F69" s="34" t="s">
        <v>263</v>
      </c>
      <c r="G69" s="132"/>
      <c r="H69" s="30">
        <v>36</v>
      </c>
      <c r="I69" s="30"/>
      <c r="J69" s="30">
        <v>36</v>
      </c>
      <c r="K69" s="30" t="s">
        <v>262</v>
      </c>
      <c r="L69" s="317">
        <v>1</v>
      </c>
      <c r="M69" s="317"/>
      <c r="N69" s="78"/>
      <c r="O69" s="79"/>
      <c r="P69" s="95"/>
      <c r="Q69" s="96">
        <v>2</v>
      </c>
      <c r="R69" s="76"/>
      <c r="S69" s="30"/>
      <c r="T69" s="30"/>
      <c r="U69" s="80"/>
      <c r="V69" s="33"/>
      <c r="W69" s="318"/>
      <c r="X69" s="318"/>
      <c r="Y69" s="318"/>
      <c r="Z69" s="318"/>
      <c r="AA69" s="318"/>
      <c r="AB69" s="76"/>
      <c r="AC69" s="30"/>
      <c r="AD69" s="30"/>
      <c r="AE69" s="80"/>
      <c r="AF69" s="33"/>
      <c r="AG69" s="318"/>
      <c r="AH69" s="318"/>
      <c r="AI69" s="318"/>
      <c r="AJ69" s="318"/>
      <c r="AK69" s="318"/>
      <c r="AL69" s="76"/>
      <c r="AM69" s="30"/>
      <c r="AN69" s="30"/>
      <c r="AO69" s="80"/>
      <c r="AP69" s="33"/>
      <c r="AQ69" s="318"/>
      <c r="AR69" s="318"/>
      <c r="AS69" s="318"/>
      <c r="AT69" s="318"/>
      <c r="AU69" s="318"/>
      <c r="AV69" s="76"/>
      <c r="AW69" s="80"/>
      <c r="AX69" s="80"/>
      <c r="AY69" s="80"/>
      <c r="AZ69" s="132"/>
      <c r="BA69" s="37"/>
      <c r="BB69" s="38"/>
      <c r="BC69" s="38"/>
      <c r="BD69" s="38"/>
      <c r="BE69" s="126"/>
      <c r="BF69" s="76"/>
      <c r="BG69" s="30"/>
      <c r="BH69" s="30"/>
      <c r="BI69" s="80"/>
      <c r="BJ69" s="33"/>
      <c r="BK69" s="37"/>
      <c r="BL69" s="38"/>
      <c r="BM69" s="38"/>
      <c r="BN69" s="38"/>
      <c r="BO69" s="126"/>
      <c r="BP69" s="76">
        <v>36</v>
      </c>
      <c r="BQ69" s="30"/>
      <c r="BR69" s="30">
        <v>36</v>
      </c>
      <c r="BS69" s="80" t="s">
        <v>262</v>
      </c>
      <c r="BT69" s="33">
        <v>1</v>
      </c>
      <c r="BU69" s="37"/>
      <c r="BV69" s="38"/>
      <c r="BW69" s="38"/>
      <c r="BX69" s="38"/>
      <c r="BY69" s="126">
        <v>2</v>
      </c>
      <c r="BZ69" s="60"/>
      <c r="CA69" s="34"/>
      <c r="CB69" s="63">
        <f>H69-CA69</f>
        <v>36</v>
      </c>
    </row>
    <row r="70" spans="1:80" ht="21">
      <c r="A70" s="55"/>
      <c r="B70" s="33" t="s">
        <v>331</v>
      </c>
      <c r="C70" s="19" t="s">
        <v>58</v>
      </c>
      <c r="D70" s="56"/>
      <c r="E70" s="34"/>
      <c r="F70" s="34">
        <v>6</v>
      </c>
      <c r="G70" s="132"/>
      <c r="H70" s="30">
        <v>72</v>
      </c>
      <c r="I70" s="30"/>
      <c r="J70" s="30">
        <v>72</v>
      </c>
      <c r="K70" s="30" t="s">
        <v>262</v>
      </c>
      <c r="L70" s="317">
        <v>2</v>
      </c>
      <c r="M70" s="317"/>
      <c r="N70" s="78"/>
      <c r="O70" s="79"/>
      <c r="P70" s="95"/>
      <c r="Q70" s="96">
        <v>2</v>
      </c>
      <c r="R70" s="76" t="s">
        <v>150</v>
      </c>
      <c r="S70" s="30"/>
      <c r="T70" s="30"/>
      <c r="U70" s="80" t="s">
        <v>262</v>
      </c>
      <c r="V70" s="33"/>
      <c r="W70" s="318"/>
      <c r="X70" s="318"/>
      <c r="Y70" s="318"/>
      <c r="Z70" s="318"/>
      <c r="AA70" s="318"/>
      <c r="AB70" s="76" t="s">
        <v>150</v>
      </c>
      <c r="AC70" s="30"/>
      <c r="AD70" s="30"/>
      <c r="AE70" s="80" t="s">
        <v>262</v>
      </c>
      <c r="AF70" s="33"/>
      <c r="AG70" s="318"/>
      <c r="AH70" s="318"/>
      <c r="AI70" s="318"/>
      <c r="AJ70" s="318"/>
      <c r="AK70" s="318"/>
      <c r="AL70" s="76"/>
      <c r="AM70" s="30"/>
      <c r="AN70" s="30"/>
      <c r="AO70" s="80"/>
      <c r="AP70" s="33"/>
      <c r="AQ70" s="318"/>
      <c r="AR70" s="318"/>
      <c r="AS70" s="318"/>
      <c r="AT70" s="318"/>
      <c r="AU70" s="318"/>
      <c r="AV70" s="76"/>
      <c r="AW70" s="80"/>
      <c r="AX70" s="80"/>
      <c r="AY70" s="80"/>
      <c r="AZ70" s="132"/>
      <c r="BA70" s="37"/>
      <c r="BB70" s="38"/>
      <c r="BC70" s="38"/>
      <c r="BD70" s="38"/>
      <c r="BE70" s="126"/>
      <c r="BF70" s="76"/>
      <c r="BG70" s="30"/>
      <c r="BH70" s="30"/>
      <c r="BI70" s="80"/>
      <c r="BJ70" s="33"/>
      <c r="BK70" s="37"/>
      <c r="BL70" s="38"/>
      <c r="BM70" s="38"/>
      <c r="BN70" s="38"/>
      <c r="BO70" s="126"/>
      <c r="BP70" s="76">
        <v>72</v>
      </c>
      <c r="BQ70" s="30"/>
      <c r="BR70" s="30">
        <v>72</v>
      </c>
      <c r="BS70" s="80" t="s">
        <v>262</v>
      </c>
      <c r="BT70" s="33">
        <v>2</v>
      </c>
      <c r="BU70" s="37"/>
      <c r="BV70" s="38"/>
      <c r="BW70" s="38"/>
      <c r="BX70" s="38"/>
      <c r="BY70" s="126">
        <v>2</v>
      </c>
      <c r="BZ70" s="60"/>
      <c r="CA70" s="64">
        <v>72</v>
      </c>
      <c r="CB70" s="63">
        <f>H70-CA70</f>
        <v>0</v>
      </c>
    </row>
    <row r="71" spans="1:80" ht="13.5" customHeight="1">
      <c r="A71" s="85"/>
      <c r="B71" s="33" t="s">
        <v>332</v>
      </c>
      <c r="C71" s="86" t="s">
        <v>298</v>
      </c>
      <c r="D71" s="33">
        <v>6</v>
      </c>
      <c r="E71" s="68"/>
      <c r="F71" s="68"/>
      <c r="G71" s="68"/>
      <c r="H71" s="30">
        <v>8</v>
      </c>
      <c r="I71" s="68"/>
      <c r="J71" s="30">
        <v>8</v>
      </c>
      <c r="K71" s="68"/>
      <c r="L71" s="68"/>
      <c r="M71" s="68"/>
      <c r="N71" s="68"/>
      <c r="O71" s="68"/>
      <c r="P71" s="30">
        <v>2</v>
      </c>
      <c r="Q71" s="67">
        <v>6</v>
      </c>
      <c r="R71" s="62"/>
      <c r="S71" s="68"/>
      <c r="T71" s="30"/>
      <c r="U71" s="68"/>
      <c r="V71" s="68"/>
      <c r="W71" s="68"/>
      <c r="X71" s="68"/>
      <c r="Y71" s="68"/>
      <c r="Z71" s="68"/>
      <c r="AA71" s="63"/>
      <c r="AB71" s="62"/>
      <c r="AC71" s="68"/>
      <c r="AD71" s="30"/>
      <c r="AE71" s="68"/>
      <c r="AF71" s="68"/>
      <c r="AG71" s="68"/>
      <c r="AH71" s="68"/>
      <c r="AI71" s="68"/>
      <c r="AJ71" s="68"/>
      <c r="AK71" s="63"/>
      <c r="AL71" s="62"/>
      <c r="AM71" s="68"/>
      <c r="AN71" s="30"/>
      <c r="AO71" s="68"/>
      <c r="AP71" s="68"/>
      <c r="AQ71" s="68"/>
      <c r="AR71" s="68"/>
      <c r="AS71" s="68"/>
      <c r="AT71" s="68"/>
      <c r="AU71" s="63"/>
      <c r="AV71" s="62"/>
      <c r="AW71" s="68"/>
      <c r="AX71" s="30"/>
      <c r="AY71" s="68"/>
      <c r="AZ71" s="68"/>
      <c r="BA71" s="68"/>
      <c r="BB71" s="68"/>
      <c r="BC71" s="68"/>
      <c r="BD71" s="30"/>
      <c r="BE71" s="63"/>
      <c r="BF71" s="62"/>
      <c r="BG71" s="68"/>
      <c r="BH71" s="30"/>
      <c r="BI71" s="68"/>
      <c r="BJ71" s="68"/>
      <c r="BK71" s="68"/>
      <c r="BL71" s="68"/>
      <c r="BM71" s="68"/>
      <c r="BN71" s="68"/>
      <c r="BO71" s="63"/>
      <c r="BP71" s="62">
        <v>8</v>
      </c>
      <c r="BQ71" s="68"/>
      <c r="BR71" s="30">
        <v>8</v>
      </c>
      <c r="BS71" s="68"/>
      <c r="BT71" s="68"/>
      <c r="BU71" s="68"/>
      <c r="BV71" s="68"/>
      <c r="BW71" s="68"/>
      <c r="BX71" s="68">
        <v>2</v>
      </c>
      <c r="BY71" s="63">
        <v>6</v>
      </c>
      <c r="BZ71" s="83"/>
      <c r="CA71" s="62">
        <v>9</v>
      </c>
      <c r="CB71" s="63">
        <f>H71-CA71</f>
        <v>-1</v>
      </c>
    </row>
    <row r="72" spans="1:80" s="54" customFormat="1" ht="13.5" customHeight="1" thickBot="1">
      <c r="A72" s="41"/>
      <c r="B72" s="87"/>
      <c r="C72" s="88" t="s">
        <v>299</v>
      </c>
      <c r="D72" s="89"/>
      <c r="E72" s="89"/>
      <c r="F72" s="89"/>
      <c r="G72" s="89"/>
      <c r="H72" s="87">
        <f>SUM(H67:H71)</f>
        <v>320</v>
      </c>
      <c r="I72" s="87"/>
      <c r="J72" s="87">
        <f>SUM(J67:J71)</f>
        <v>298</v>
      </c>
      <c r="K72" s="87"/>
      <c r="L72" s="87"/>
      <c r="M72" s="87"/>
      <c r="N72" s="87"/>
      <c r="O72" s="87"/>
      <c r="P72" s="87"/>
      <c r="Q72" s="121"/>
      <c r="R72" s="97"/>
      <c r="S72" s="87"/>
      <c r="T72" s="87"/>
      <c r="U72" s="87"/>
      <c r="V72" s="87"/>
      <c r="W72" s="87"/>
      <c r="X72" s="87"/>
      <c r="Y72" s="87"/>
      <c r="Z72" s="87"/>
      <c r="AA72" s="121"/>
      <c r="AB72" s="97"/>
      <c r="AC72" s="87"/>
      <c r="AD72" s="87"/>
      <c r="AE72" s="87"/>
      <c r="AF72" s="87"/>
      <c r="AG72" s="87"/>
      <c r="AH72" s="87"/>
      <c r="AI72" s="87"/>
      <c r="AJ72" s="87"/>
      <c r="AK72" s="121"/>
      <c r="AL72" s="97"/>
      <c r="AM72" s="87"/>
      <c r="AN72" s="87"/>
      <c r="AO72" s="87"/>
      <c r="AP72" s="87"/>
      <c r="AQ72" s="87"/>
      <c r="AR72" s="87"/>
      <c r="AS72" s="87"/>
      <c r="AT72" s="87"/>
      <c r="AU72" s="121"/>
      <c r="AV72" s="97"/>
      <c r="AW72" s="97"/>
      <c r="AX72" s="97"/>
      <c r="AY72" s="87"/>
      <c r="AZ72" s="87"/>
      <c r="BA72" s="87"/>
      <c r="BB72" s="87"/>
      <c r="BC72" s="87"/>
      <c r="BD72" s="87"/>
      <c r="BE72" s="121"/>
      <c r="BF72" s="97"/>
      <c r="BG72" s="87"/>
      <c r="BH72" s="87"/>
      <c r="BI72" s="87"/>
      <c r="BJ72" s="87"/>
      <c r="BK72" s="87"/>
      <c r="BL72" s="87"/>
      <c r="BM72" s="87"/>
      <c r="BN72" s="87"/>
      <c r="BO72" s="121"/>
      <c r="BP72" s="97">
        <f>SUM(BP67:BP71)</f>
        <v>320</v>
      </c>
      <c r="BQ72" s="97"/>
      <c r="BR72" s="97">
        <f>SUM(BR67:BR71)</f>
        <v>298</v>
      </c>
      <c r="BS72" s="87"/>
      <c r="BT72" s="87"/>
      <c r="BU72" s="87"/>
      <c r="BV72" s="87"/>
      <c r="BW72" s="87"/>
      <c r="BX72" s="87"/>
      <c r="BY72" s="121"/>
      <c r="BZ72" s="125"/>
      <c r="CA72" s="89"/>
      <c r="CB72" s="89"/>
    </row>
    <row r="73" spans="1:80" s="54" customFormat="1" ht="46.5" customHeight="1" thickBot="1">
      <c r="A73" s="41"/>
      <c r="B73" s="118" t="s">
        <v>339</v>
      </c>
      <c r="C73" s="173" t="s">
        <v>389</v>
      </c>
      <c r="D73" s="50">
        <v>1</v>
      </c>
      <c r="E73" s="51"/>
      <c r="F73" s="51">
        <v>4</v>
      </c>
      <c r="G73" s="51"/>
      <c r="H73" s="31">
        <f>SUM(H74:H74)</f>
        <v>38</v>
      </c>
      <c r="I73" s="31">
        <f>SUM(I74:I74)</f>
        <v>2</v>
      </c>
      <c r="J73" s="31">
        <f>SUM(J74:J74)</f>
        <v>36</v>
      </c>
      <c r="K73" s="31">
        <f>SUM(K74:K74)</f>
        <v>18</v>
      </c>
      <c r="L73" s="31">
        <f>SUM(L74:L74)</f>
        <v>16</v>
      </c>
      <c r="M73" s="31"/>
      <c r="N73" s="31"/>
      <c r="O73" s="31"/>
      <c r="P73" s="31">
        <f>SUM(P74:P77)</f>
        <v>2</v>
      </c>
      <c r="Q73" s="31">
        <f>SUM(Q74:Q77)</f>
        <v>12</v>
      </c>
      <c r="R73" s="52"/>
      <c r="S73" s="31"/>
      <c r="T73" s="31"/>
      <c r="U73" s="31"/>
      <c r="V73" s="31"/>
      <c r="W73" s="31"/>
      <c r="X73" s="31"/>
      <c r="Y73" s="31"/>
      <c r="Z73" s="31"/>
      <c r="AA73" s="31"/>
      <c r="AB73" s="52"/>
      <c r="AC73" s="31"/>
      <c r="AD73" s="31"/>
      <c r="AE73" s="31"/>
      <c r="AF73" s="31"/>
      <c r="AG73" s="31"/>
      <c r="AH73" s="31"/>
      <c r="AI73" s="31"/>
      <c r="AJ73" s="31"/>
      <c r="AK73" s="31"/>
      <c r="AL73" s="52">
        <f>AL74</f>
        <v>38</v>
      </c>
      <c r="AM73" s="52">
        <f>AM74</f>
        <v>2</v>
      </c>
      <c r="AN73" s="52">
        <f>AN74</f>
        <v>36</v>
      </c>
      <c r="AO73" s="52">
        <f>AO74</f>
        <v>18</v>
      </c>
      <c r="AP73" s="52">
        <f>AP74</f>
        <v>16</v>
      </c>
      <c r="AQ73" s="31"/>
      <c r="AR73" s="31"/>
      <c r="AS73" s="31"/>
      <c r="AT73" s="31">
        <f>SUM(AT74:AT77)</f>
        <v>2</v>
      </c>
      <c r="AU73" s="31">
        <f>SUM(AU74:AU77)</f>
        <v>12</v>
      </c>
      <c r="AV73" s="52"/>
      <c r="AW73" s="31"/>
      <c r="AX73" s="31"/>
      <c r="AY73" s="31"/>
      <c r="AZ73" s="31"/>
      <c r="BA73" s="31"/>
      <c r="BB73" s="31"/>
      <c r="BC73" s="31"/>
      <c r="BD73" s="31"/>
      <c r="BE73" s="31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116"/>
      <c r="BY73" s="116"/>
      <c r="BZ73" s="53"/>
      <c r="CA73" s="101">
        <v>114</v>
      </c>
      <c r="CB73" s="69">
        <f>H78-CA73</f>
        <v>40</v>
      </c>
    </row>
    <row r="74" spans="1:80" ht="31.5">
      <c r="A74" s="55"/>
      <c r="B74" s="33" t="s">
        <v>340</v>
      </c>
      <c r="C74" s="174" t="s">
        <v>390</v>
      </c>
      <c r="D74" s="56"/>
      <c r="E74" s="34"/>
      <c r="F74" s="34" t="s">
        <v>370</v>
      </c>
      <c r="G74" s="34"/>
      <c r="H74" s="33">
        <v>38</v>
      </c>
      <c r="I74" s="30">
        <v>2</v>
      </c>
      <c r="J74" s="30">
        <v>36</v>
      </c>
      <c r="K74" s="30">
        <v>18</v>
      </c>
      <c r="L74" s="30">
        <v>16</v>
      </c>
      <c r="M74" s="30"/>
      <c r="N74" s="30"/>
      <c r="O74" s="30"/>
      <c r="P74" s="30"/>
      <c r="Q74" s="30">
        <v>2</v>
      </c>
      <c r="R74" s="57"/>
      <c r="S74" s="33"/>
      <c r="T74" s="30"/>
      <c r="U74" s="33"/>
      <c r="V74" s="33"/>
      <c r="W74" s="33"/>
      <c r="X74" s="33"/>
      <c r="Y74" s="33"/>
      <c r="Z74" s="33"/>
      <c r="AA74" s="33"/>
      <c r="AB74" s="57"/>
      <c r="AC74" s="33"/>
      <c r="AD74" s="30"/>
      <c r="AE74" s="33"/>
      <c r="AF74" s="33"/>
      <c r="AG74" s="33"/>
      <c r="AH74" s="33"/>
      <c r="AI74" s="33"/>
      <c r="AJ74" s="33"/>
      <c r="AK74" s="33"/>
      <c r="AL74" s="73">
        <f>H74</f>
        <v>38</v>
      </c>
      <c r="AM74" s="74">
        <f t="shared" ref="AM74:AU74" si="47">I74</f>
        <v>2</v>
      </c>
      <c r="AN74" s="74">
        <f t="shared" si="47"/>
        <v>36</v>
      </c>
      <c r="AO74" s="74">
        <f t="shared" si="47"/>
        <v>18</v>
      </c>
      <c r="AP74" s="74">
        <f t="shared" si="47"/>
        <v>16</v>
      </c>
      <c r="AQ74" s="74"/>
      <c r="AR74" s="74"/>
      <c r="AS74" s="74"/>
      <c r="AT74" s="74"/>
      <c r="AU74" s="62">
        <f t="shared" si="47"/>
        <v>2</v>
      </c>
      <c r="AV74" s="57"/>
      <c r="AW74" s="33"/>
      <c r="AX74" s="30"/>
      <c r="AY74" s="58"/>
      <c r="AZ74" s="58"/>
      <c r="BA74" s="33"/>
      <c r="BB74" s="33"/>
      <c r="BC74" s="33"/>
      <c r="BD74" s="33"/>
      <c r="BE74" s="33"/>
      <c r="BF74" s="57"/>
      <c r="BG74" s="33"/>
      <c r="BH74" s="30"/>
      <c r="BI74" s="33"/>
      <c r="BJ74" s="33"/>
      <c r="BK74" s="33"/>
      <c r="BL74" s="33"/>
      <c r="BM74" s="33"/>
      <c r="BN74" s="33"/>
      <c r="BO74" s="33"/>
      <c r="BP74" s="73"/>
      <c r="BQ74" s="74"/>
      <c r="BR74" s="74"/>
      <c r="BS74" s="74"/>
      <c r="BT74" s="74"/>
      <c r="BU74" s="74"/>
      <c r="BV74" s="74"/>
      <c r="BW74" s="74"/>
      <c r="BX74" s="74"/>
      <c r="BY74" s="131"/>
      <c r="BZ74" s="60"/>
      <c r="CA74" s="64">
        <v>66</v>
      </c>
      <c r="CB74" s="63">
        <f>H74-CA74</f>
        <v>-28</v>
      </c>
    </row>
    <row r="75" spans="1:80" ht="13.5" customHeight="1">
      <c r="A75" s="55"/>
      <c r="B75" s="33" t="s">
        <v>341</v>
      </c>
      <c r="C75" s="19" t="s">
        <v>55</v>
      </c>
      <c r="D75" s="56"/>
      <c r="E75" s="34"/>
      <c r="F75" s="34" t="s">
        <v>370</v>
      </c>
      <c r="G75" s="76"/>
      <c r="H75" s="30">
        <v>36</v>
      </c>
      <c r="I75" s="30"/>
      <c r="J75" s="30">
        <v>36</v>
      </c>
      <c r="K75" s="30" t="s">
        <v>262</v>
      </c>
      <c r="L75" s="317">
        <v>1</v>
      </c>
      <c r="M75" s="317"/>
      <c r="N75" s="78"/>
      <c r="O75" s="79"/>
      <c r="P75" s="95"/>
      <c r="Q75" s="96">
        <v>2</v>
      </c>
      <c r="R75" s="76"/>
      <c r="S75" s="30"/>
      <c r="T75" s="30"/>
      <c r="U75" s="80"/>
      <c r="V75" s="33"/>
      <c r="W75" s="318"/>
      <c r="X75" s="318"/>
      <c r="Y75" s="318"/>
      <c r="Z75" s="318"/>
      <c r="AA75" s="318"/>
      <c r="AB75" s="76"/>
      <c r="AC75" s="30"/>
      <c r="AD75" s="30"/>
      <c r="AE75" s="80"/>
      <c r="AF75" s="33"/>
      <c r="AG75" s="318"/>
      <c r="AH75" s="318"/>
      <c r="AI75" s="318"/>
      <c r="AJ75" s="318"/>
      <c r="AK75" s="318"/>
      <c r="AL75" s="76">
        <v>36</v>
      </c>
      <c r="AM75" s="30"/>
      <c r="AN75" s="80">
        <v>36</v>
      </c>
      <c r="AO75" s="33" t="s">
        <v>262</v>
      </c>
      <c r="AP75" s="103">
        <v>1</v>
      </c>
      <c r="AQ75" s="84"/>
      <c r="AR75" s="104"/>
      <c r="AS75" s="104"/>
      <c r="AT75" s="33"/>
      <c r="AU75" s="83">
        <v>2</v>
      </c>
      <c r="AV75" s="76"/>
      <c r="AW75" s="30"/>
      <c r="AX75" s="30"/>
      <c r="AY75" s="80"/>
      <c r="AZ75" s="33"/>
      <c r="BA75" s="318"/>
      <c r="BB75" s="318"/>
      <c r="BC75" s="318"/>
      <c r="BD75" s="318"/>
      <c r="BE75" s="318"/>
      <c r="BF75" s="76"/>
      <c r="BG75" s="30"/>
      <c r="BH75" s="30"/>
      <c r="BI75" s="80"/>
      <c r="BJ75" s="33"/>
      <c r="BK75" s="318"/>
      <c r="BL75" s="318"/>
      <c r="BM75" s="318"/>
      <c r="BN75" s="318"/>
      <c r="BO75" s="318"/>
      <c r="BP75" s="76"/>
      <c r="BQ75" s="30"/>
      <c r="BR75" s="80"/>
      <c r="BS75" s="33"/>
      <c r="BT75" s="103"/>
      <c r="BU75" s="84"/>
      <c r="BV75" s="104"/>
      <c r="BW75" s="104"/>
      <c r="BX75" s="70"/>
      <c r="BY75" s="83"/>
      <c r="BZ75" s="60"/>
      <c r="CA75" s="34">
        <v>36</v>
      </c>
      <c r="CB75" s="63">
        <f>H75-CA75</f>
        <v>0</v>
      </c>
    </row>
    <row r="76" spans="1:80" ht="21">
      <c r="A76" s="55"/>
      <c r="B76" s="33" t="s">
        <v>342</v>
      </c>
      <c r="C76" s="19" t="s">
        <v>58</v>
      </c>
      <c r="D76" s="56"/>
      <c r="E76" s="34"/>
      <c r="F76" s="34">
        <v>3</v>
      </c>
      <c r="G76" s="76"/>
      <c r="H76" s="30">
        <v>72</v>
      </c>
      <c r="I76" s="30"/>
      <c r="J76" s="30">
        <v>72</v>
      </c>
      <c r="K76" s="30" t="s">
        <v>262</v>
      </c>
      <c r="L76" s="317">
        <v>2</v>
      </c>
      <c r="M76" s="317"/>
      <c r="N76" s="78"/>
      <c r="O76" s="79"/>
      <c r="P76" s="95"/>
      <c r="Q76" s="96">
        <v>2</v>
      </c>
      <c r="R76" s="76" t="s">
        <v>150</v>
      </c>
      <c r="S76" s="30"/>
      <c r="T76" s="30"/>
      <c r="U76" s="80" t="s">
        <v>262</v>
      </c>
      <c r="V76" s="33"/>
      <c r="W76" s="318"/>
      <c r="X76" s="318"/>
      <c r="Y76" s="318"/>
      <c r="Z76" s="318"/>
      <c r="AA76" s="318"/>
      <c r="AB76" s="76" t="s">
        <v>150</v>
      </c>
      <c r="AC76" s="30"/>
      <c r="AD76" s="30"/>
      <c r="AE76" s="80" t="s">
        <v>262</v>
      </c>
      <c r="AF76" s="33"/>
      <c r="AG76" s="318"/>
      <c r="AH76" s="318"/>
      <c r="AI76" s="318"/>
      <c r="AJ76" s="318"/>
      <c r="AK76" s="318"/>
      <c r="AL76" s="76">
        <v>72</v>
      </c>
      <c r="AM76" s="30"/>
      <c r="AN76" s="80">
        <v>72</v>
      </c>
      <c r="AO76" s="33" t="s">
        <v>262</v>
      </c>
      <c r="AP76" s="103">
        <v>2</v>
      </c>
      <c r="AQ76" s="84"/>
      <c r="AR76" s="104"/>
      <c r="AS76" s="104"/>
      <c r="AT76" s="33"/>
      <c r="AU76" s="83">
        <v>2</v>
      </c>
      <c r="AV76" s="76" t="s">
        <v>150</v>
      </c>
      <c r="AW76" s="30"/>
      <c r="AX76" s="30"/>
      <c r="AY76" s="80" t="s">
        <v>262</v>
      </c>
      <c r="AZ76" s="33"/>
      <c r="BA76" s="318"/>
      <c r="BB76" s="318"/>
      <c r="BC76" s="318"/>
      <c r="BD76" s="318"/>
      <c r="BE76" s="318"/>
      <c r="BF76" s="76"/>
      <c r="BG76" s="30"/>
      <c r="BH76" s="30"/>
      <c r="BI76" s="80"/>
      <c r="BJ76" s="33"/>
      <c r="BK76" s="318"/>
      <c r="BL76" s="318"/>
      <c r="BM76" s="318"/>
      <c r="BN76" s="318"/>
      <c r="BO76" s="318"/>
      <c r="BP76" s="76"/>
      <c r="BQ76" s="30"/>
      <c r="BR76" s="80"/>
      <c r="BS76" s="33"/>
      <c r="BT76" s="103"/>
      <c r="BU76" s="84"/>
      <c r="BV76" s="104"/>
      <c r="BW76" s="104"/>
      <c r="BX76" s="70"/>
      <c r="BY76" s="83"/>
      <c r="BZ76" s="60"/>
      <c r="CA76" s="64"/>
      <c r="CB76" s="63">
        <f>H76-CA76</f>
        <v>72</v>
      </c>
    </row>
    <row r="77" spans="1:80" ht="13.5" customHeight="1">
      <c r="A77" s="85"/>
      <c r="B77" s="33" t="s">
        <v>343</v>
      </c>
      <c r="C77" s="86" t="s">
        <v>298</v>
      </c>
      <c r="D77" s="33">
        <v>3</v>
      </c>
      <c r="E77" s="68"/>
      <c r="F77" s="68"/>
      <c r="G77" s="68"/>
      <c r="H77" s="30">
        <v>8</v>
      </c>
      <c r="I77" s="68"/>
      <c r="J77" s="30">
        <v>8</v>
      </c>
      <c r="K77" s="68"/>
      <c r="L77" s="68"/>
      <c r="M77" s="68"/>
      <c r="N77" s="68"/>
      <c r="O77" s="68"/>
      <c r="P77" s="68">
        <v>2</v>
      </c>
      <c r="Q77" s="30">
        <v>6</v>
      </c>
      <c r="R77" s="30"/>
      <c r="S77" s="68"/>
      <c r="T77" s="30"/>
      <c r="U77" s="68"/>
      <c r="V77" s="68"/>
      <c r="W77" s="68"/>
      <c r="X77" s="68"/>
      <c r="Y77" s="68"/>
      <c r="Z77" s="68"/>
      <c r="AA77" s="33"/>
      <c r="AB77" s="30"/>
      <c r="AC77" s="68"/>
      <c r="AD77" s="30"/>
      <c r="AE77" s="68"/>
      <c r="AF77" s="68"/>
      <c r="AG77" s="68"/>
      <c r="AH77" s="68"/>
      <c r="AI77" s="68"/>
      <c r="AJ77" s="68"/>
      <c r="AK77" s="63"/>
      <c r="AL77" s="62">
        <v>8</v>
      </c>
      <c r="AM77" s="68"/>
      <c r="AN77" s="30">
        <v>8</v>
      </c>
      <c r="AO77" s="68"/>
      <c r="AP77" s="68"/>
      <c r="AQ77" s="68"/>
      <c r="AR77" s="68"/>
      <c r="AS77" s="68"/>
      <c r="AT77" s="30">
        <v>2</v>
      </c>
      <c r="AU77" s="63">
        <v>6</v>
      </c>
      <c r="AV77" s="30"/>
      <c r="AW77" s="68"/>
      <c r="AX77" s="30"/>
      <c r="AY77" s="68"/>
      <c r="AZ77" s="68"/>
      <c r="BA77" s="68"/>
      <c r="BB77" s="68"/>
      <c r="BC77" s="68"/>
      <c r="BD77" s="68"/>
      <c r="BE77" s="63"/>
      <c r="BF77" s="62"/>
      <c r="BG77" s="68"/>
      <c r="BH77" s="30"/>
      <c r="BI77" s="68"/>
      <c r="BJ77" s="68"/>
      <c r="BK77" s="68"/>
      <c r="BL77" s="68"/>
      <c r="BM77" s="68"/>
      <c r="BN77" s="68"/>
      <c r="BO77" s="63"/>
      <c r="BP77" s="62"/>
      <c r="BQ77" s="68"/>
      <c r="BR77" s="30"/>
      <c r="BS77" s="68"/>
      <c r="BT77" s="68"/>
      <c r="BU77" s="68"/>
      <c r="BV77" s="68"/>
      <c r="BW77" s="68"/>
      <c r="BX77" s="30"/>
      <c r="BY77" s="63"/>
      <c r="BZ77" s="33"/>
      <c r="CA77" s="62">
        <v>12</v>
      </c>
      <c r="CB77" s="63">
        <f>H77-CA77</f>
        <v>-4</v>
      </c>
    </row>
    <row r="78" spans="1:80" s="54" customFormat="1" ht="13.5" customHeight="1" thickBot="1">
      <c r="A78" s="41"/>
      <c r="B78" s="87"/>
      <c r="C78" s="88" t="s">
        <v>299</v>
      </c>
      <c r="D78" s="89"/>
      <c r="E78" s="89"/>
      <c r="F78" s="89"/>
      <c r="G78" s="89"/>
      <c r="H78" s="87">
        <f>SUM(H74:H77)</f>
        <v>154</v>
      </c>
      <c r="I78" s="87"/>
      <c r="J78" s="87">
        <f>SUM(J74:J77)</f>
        <v>152</v>
      </c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153"/>
      <c r="AL78" s="175">
        <f>AL74+AL75+AL76+AL77</f>
        <v>154</v>
      </c>
      <c r="AM78" s="175"/>
      <c r="AN78" s="175">
        <f>AN74+AN75+AN76+AN77</f>
        <v>152</v>
      </c>
      <c r="AO78" s="89"/>
      <c r="AP78" s="89"/>
      <c r="AQ78" s="89"/>
      <c r="AR78" s="89"/>
      <c r="AS78" s="89"/>
      <c r="AT78" s="89"/>
      <c r="AU78" s="153"/>
      <c r="AV78" s="89"/>
      <c r="AW78" s="89"/>
      <c r="AX78" s="89"/>
      <c r="AY78" s="89"/>
      <c r="AZ78" s="89"/>
      <c r="BA78" s="89"/>
      <c r="BB78" s="89"/>
      <c r="BC78" s="89"/>
      <c r="BD78" s="89"/>
      <c r="BE78" s="105"/>
      <c r="BF78" s="97"/>
      <c r="BG78" s="87"/>
      <c r="BH78" s="87"/>
      <c r="BI78" s="87"/>
      <c r="BJ78" s="89"/>
      <c r="BK78" s="89"/>
      <c r="BL78" s="89"/>
      <c r="BM78" s="89"/>
      <c r="BN78" s="89"/>
      <c r="BO78" s="105"/>
      <c r="BP78" s="97"/>
      <c r="BQ78" s="97"/>
      <c r="BR78" s="97"/>
      <c r="BS78" s="89"/>
      <c r="BT78" s="89"/>
      <c r="BU78" s="89"/>
      <c r="BV78" s="89"/>
      <c r="BW78" s="89"/>
      <c r="BX78" s="89"/>
      <c r="BY78" s="105"/>
      <c r="BZ78" s="89"/>
      <c r="CA78" s="89"/>
      <c r="CB78" s="89"/>
    </row>
    <row r="79" spans="1:80" ht="3.75" customHeight="1" thickBot="1">
      <c r="A79" s="55"/>
      <c r="B79" s="85"/>
      <c r="C79" s="106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</row>
    <row r="80" spans="1:80" ht="32.25" thickBot="1">
      <c r="A80" s="55"/>
      <c r="B80" s="134"/>
      <c r="C80" s="135" t="s">
        <v>151</v>
      </c>
      <c r="D80" s="340"/>
      <c r="E80" s="340"/>
      <c r="F80" s="340"/>
      <c r="G80" s="340"/>
      <c r="H80" s="107">
        <f>H81+H84</f>
        <v>612</v>
      </c>
      <c r="I80" s="107"/>
      <c r="J80" s="107">
        <f>J81+J84</f>
        <v>612</v>
      </c>
      <c r="K80" s="107" t="s">
        <v>262</v>
      </c>
      <c r="L80" s="341">
        <f>L81+L84</f>
        <v>17</v>
      </c>
      <c r="M80" s="341"/>
      <c r="N80" s="341"/>
      <c r="O80" s="341"/>
      <c r="P80" s="341"/>
      <c r="Q80" s="341"/>
      <c r="R80" s="136" t="s">
        <v>150</v>
      </c>
      <c r="S80" s="107"/>
      <c r="T80" s="107"/>
      <c r="U80" s="107" t="s">
        <v>262</v>
      </c>
      <c r="V80" s="342"/>
      <c r="W80" s="342"/>
      <c r="X80" s="342"/>
      <c r="Y80" s="342"/>
      <c r="Z80" s="342"/>
      <c r="AA80" s="342"/>
      <c r="AB80" s="136" t="s">
        <v>150</v>
      </c>
      <c r="AC80" s="107"/>
      <c r="AD80" s="107"/>
      <c r="AE80" s="107" t="s">
        <v>262</v>
      </c>
      <c r="AF80" s="342"/>
      <c r="AG80" s="342"/>
      <c r="AH80" s="342"/>
      <c r="AI80" s="342"/>
      <c r="AJ80" s="342"/>
      <c r="AK80" s="342"/>
      <c r="AL80" s="136">
        <f>AL81+AL84</f>
        <v>0</v>
      </c>
      <c r="AM80" s="136"/>
      <c r="AN80" s="136">
        <f>AN81+AN84</f>
        <v>0</v>
      </c>
      <c r="AO80" s="107" t="s">
        <v>262</v>
      </c>
      <c r="AP80" s="342">
        <f>AP81+AP84</f>
        <v>0</v>
      </c>
      <c r="AQ80" s="342"/>
      <c r="AR80" s="342"/>
      <c r="AS80" s="342"/>
      <c r="AT80" s="342"/>
      <c r="AU80" s="342"/>
      <c r="AV80" s="136">
        <f>AX80</f>
        <v>288</v>
      </c>
      <c r="AW80" s="107"/>
      <c r="AX80" s="107">
        <f>AX81+AX84</f>
        <v>288</v>
      </c>
      <c r="AY80" s="107" t="s">
        <v>262</v>
      </c>
      <c r="AZ80" s="342">
        <f>AX80/36</f>
        <v>8</v>
      </c>
      <c r="BA80" s="342"/>
      <c r="BB80" s="342"/>
      <c r="BC80" s="342"/>
      <c r="BD80" s="342"/>
      <c r="BE80" s="342"/>
      <c r="BF80" s="136">
        <f>BH80</f>
        <v>108</v>
      </c>
      <c r="BG80" s="107"/>
      <c r="BH80" s="107">
        <f>BH81+BH85</f>
        <v>108</v>
      </c>
      <c r="BI80" s="107" t="s">
        <v>262</v>
      </c>
      <c r="BJ80" s="342">
        <f>BJ81+BJ85</f>
        <v>3</v>
      </c>
      <c r="BK80" s="342"/>
      <c r="BL80" s="342"/>
      <c r="BM80" s="342"/>
      <c r="BN80" s="342"/>
      <c r="BO80" s="342"/>
      <c r="BP80" s="136">
        <f>BR80</f>
        <v>108</v>
      </c>
      <c r="BQ80" s="107"/>
      <c r="BR80" s="107">
        <f>BR81+BR84</f>
        <v>108</v>
      </c>
      <c r="BS80" s="107" t="s">
        <v>262</v>
      </c>
      <c r="BT80" s="342">
        <f>BT81+BT84</f>
        <v>3</v>
      </c>
      <c r="BU80" s="342"/>
      <c r="BV80" s="342"/>
      <c r="BW80" s="342"/>
      <c r="BX80" s="342"/>
      <c r="BY80" s="342"/>
      <c r="BZ80" s="137"/>
      <c r="CA80" s="85"/>
      <c r="CB80" s="85"/>
    </row>
    <row r="81" spans="1:80" ht="13.5" customHeight="1" thickBot="1">
      <c r="A81" s="55"/>
      <c r="B81" s="134"/>
      <c r="C81" s="135" t="s">
        <v>55</v>
      </c>
      <c r="D81" s="340"/>
      <c r="E81" s="340"/>
      <c r="F81" s="340"/>
      <c r="G81" s="340"/>
      <c r="H81" s="107">
        <f>J81</f>
        <v>180</v>
      </c>
      <c r="I81" s="107"/>
      <c r="J81" s="107">
        <f>J49+J56+J62+J69+J75</f>
        <v>180</v>
      </c>
      <c r="K81" s="107" t="s">
        <v>262</v>
      </c>
      <c r="L81" s="341">
        <f>J81/36</f>
        <v>5</v>
      </c>
      <c r="M81" s="341"/>
      <c r="N81" s="341"/>
      <c r="O81" s="341"/>
      <c r="P81" s="341"/>
      <c r="Q81" s="341"/>
      <c r="R81" s="136" t="s">
        <v>150</v>
      </c>
      <c r="S81" s="107"/>
      <c r="T81" s="107"/>
      <c r="U81" s="107" t="s">
        <v>262</v>
      </c>
      <c r="V81" s="342"/>
      <c r="W81" s="342"/>
      <c r="X81" s="342"/>
      <c r="Y81" s="342"/>
      <c r="Z81" s="342"/>
      <c r="AA81" s="342"/>
      <c r="AB81" s="136" t="s">
        <v>150</v>
      </c>
      <c r="AC81" s="107"/>
      <c r="AD81" s="107"/>
      <c r="AE81" s="107" t="s">
        <v>262</v>
      </c>
      <c r="AF81" s="342"/>
      <c r="AG81" s="342"/>
      <c r="AH81" s="342"/>
      <c r="AI81" s="342"/>
      <c r="AJ81" s="342"/>
      <c r="AK81" s="342"/>
      <c r="AL81" s="136">
        <f>AN82</f>
        <v>0</v>
      </c>
      <c r="AM81" s="107"/>
      <c r="AN81" s="107">
        <f>AN82</f>
        <v>0</v>
      </c>
      <c r="AO81" s="107" t="s">
        <v>262</v>
      </c>
      <c r="AP81" s="342">
        <f>AN81/36</f>
        <v>0</v>
      </c>
      <c r="AQ81" s="342"/>
      <c r="AR81" s="342"/>
      <c r="AS81" s="342"/>
      <c r="AT81" s="342"/>
      <c r="AU81" s="342"/>
      <c r="AV81" s="136">
        <f>AX82</f>
        <v>72</v>
      </c>
      <c r="AW81" s="107"/>
      <c r="AX81" s="107">
        <f>AX82</f>
        <v>72</v>
      </c>
      <c r="AY81" s="107" t="s">
        <v>262</v>
      </c>
      <c r="AZ81" s="342">
        <v>2</v>
      </c>
      <c r="BA81" s="342"/>
      <c r="BB81" s="342"/>
      <c r="BC81" s="342"/>
      <c r="BD81" s="342"/>
      <c r="BE81" s="342"/>
      <c r="BF81" s="136">
        <f>BH82</f>
        <v>36</v>
      </c>
      <c r="BG81" s="107"/>
      <c r="BH81" s="107">
        <f>BH82</f>
        <v>36</v>
      </c>
      <c r="BI81" s="107" t="s">
        <v>262</v>
      </c>
      <c r="BJ81" s="342">
        <f>BH81/36</f>
        <v>1</v>
      </c>
      <c r="BK81" s="342"/>
      <c r="BL81" s="342"/>
      <c r="BM81" s="342"/>
      <c r="BN81" s="342"/>
      <c r="BO81" s="342"/>
      <c r="BP81" s="136">
        <f>BR82</f>
        <v>36</v>
      </c>
      <c r="BQ81" s="107"/>
      <c r="BR81" s="107">
        <f>BR82</f>
        <v>36</v>
      </c>
      <c r="BS81" s="107" t="s">
        <v>262</v>
      </c>
      <c r="BT81" s="342">
        <f>BR81/36</f>
        <v>1</v>
      </c>
      <c r="BU81" s="342"/>
      <c r="BV81" s="342"/>
      <c r="BW81" s="342"/>
      <c r="BX81" s="342"/>
      <c r="BY81" s="342"/>
      <c r="BZ81" s="137"/>
      <c r="CA81" s="85"/>
      <c r="CB81" s="85"/>
    </row>
    <row r="82" spans="1:80" ht="13.5" customHeight="1" thickBot="1">
      <c r="A82" s="55"/>
      <c r="B82" s="30"/>
      <c r="C82" s="108" t="s">
        <v>153</v>
      </c>
      <c r="D82" s="328"/>
      <c r="E82" s="328"/>
      <c r="F82" s="328"/>
      <c r="G82" s="328"/>
      <c r="H82" s="107">
        <f>J82</f>
        <v>180</v>
      </c>
      <c r="I82" s="30"/>
      <c r="J82" s="30">
        <f>J75+J69+J62+J56+J49</f>
        <v>180</v>
      </c>
      <c r="K82" s="30" t="s">
        <v>262</v>
      </c>
      <c r="L82" s="317">
        <f>L81</f>
        <v>5</v>
      </c>
      <c r="M82" s="317"/>
      <c r="N82" s="317"/>
      <c r="O82" s="317"/>
      <c r="P82" s="317"/>
      <c r="Q82" s="317"/>
      <c r="R82" s="76" t="s">
        <v>150</v>
      </c>
      <c r="S82" s="30"/>
      <c r="T82" s="30"/>
      <c r="U82" s="30" t="s">
        <v>262</v>
      </c>
      <c r="V82" s="343"/>
      <c r="W82" s="343"/>
      <c r="X82" s="343"/>
      <c r="Y82" s="343"/>
      <c r="Z82" s="343"/>
      <c r="AA82" s="343"/>
      <c r="AB82" s="76" t="s">
        <v>150</v>
      </c>
      <c r="AC82" s="30"/>
      <c r="AD82" s="30"/>
      <c r="AE82" s="30" t="s">
        <v>262</v>
      </c>
      <c r="AF82" s="343"/>
      <c r="AG82" s="343"/>
      <c r="AH82" s="343"/>
      <c r="AI82" s="343"/>
      <c r="AJ82" s="343"/>
      <c r="AK82" s="343"/>
      <c r="AL82" s="76">
        <f>AN82</f>
        <v>0</v>
      </c>
      <c r="AM82" s="30"/>
      <c r="AN82" s="30">
        <f>AN49</f>
        <v>0</v>
      </c>
      <c r="AO82" s="30" t="s">
        <v>262</v>
      </c>
      <c r="AP82" s="342">
        <f>AN82/36</f>
        <v>0</v>
      </c>
      <c r="AQ82" s="342"/>
      <c r="AR82" s="342"/>
      <c r="AS82" s="342"/>
      <c r="AT82" s="342"/>
      <c r="AU82" s="342"/>
      <c r="AV82" s="76">
        <f>AV62+AV49</f>
        <v>72</v>
      </c>
      <c r="AW82" s="30"/>
      <c r="AX82" s="30">
        <f>AV82</f>
        <v>72</v>
      </c>
      <c r="AY82" s="30" t="s">
        <v>262</v>
      </c>
      <c r="AZ82" s="343">
        <v>2</v>
      </c>
      <c r="BA82" s="343"/>
      <c r="BB82" s="343"/>
      <c r="BC82" s="343"/>
      <c r="BD82" s="343"/>
      <c r="BE82" s="343"/>
      <c r="BF82" s="76">
        <f>BF56</f>
        <v>36</v>
      </c>
      <c r="BG82" s="30"/>
      <c r="BH82" s="30">
        <f>BF82</f>
        <v>36</v>
      </c>
      <c r="BI82" s="30" t="s">
        <v>262</v>
      </c>
      <c r="BJ82" s="342">
        <f>BH82/36</f>
        <v>1</v>
      </c>
      <c r="BK82" s="342"/>
      <c r="BL82" s="342"/>
      <c r="BM82" s="342"/>
      <c r="BN82" s="342"/>
      <c r="BO82" s="342"/>
      <c r="BP82" s="76">
        <f>BP69</f>
        <v>36</v>
      </c>
      <c r="BQ82" s="30"/>
      <c r="BR82" s="30">
        <f>BP82</f>
        <v>36</v>
      </c>
      <c r="BS82" s="30" t="s">
        <v>262</v>
      </c>
      <c r="BT82" s="342">
        <f>BR82/36</f>
        <v>1</v>
      </c>
      <c r="BU82" s="342"/>
      <c r="BV82" s="342"/>
      <c r="BW82" s="342"/>
      <c r="BX82" s="342"/>
      <c r="BY82" s="342"/>
      <c r="BZ82" s="137"/>
      <c r="CA82" s="85"/>
      <c r="CB82" s="85"/>
    </row>
    <row r="83" spans="1:80" ht="13.5" customHeight="1" thickBot="1">
      <c r="A83" s="55"/>
      <c r="B83" s="30"/>
      <c r="C83" s="108" t="s">
        <v>154</v>
      </c>
      <c r="D83" s="328"/>
      <c r="E83" s="328"/>
      <c r="F83" s="328"/>
      <c r="G83" s="328"/>
      <c r="H83" s="30"/>
      <c r="I83" s="30"/>
      <c r="J83" s="30"/>
      <c r="K83" s="30" t="s">
        <v>262</v>
      </c>
      <c r="L83" s="317"/>
      <c r="M83" s="317"/>
      <c r="N83" s="317"/>
      <c r="O83" s="317"/>
      <c r="P83" s="317"/>
      <c r="Q83" s="317"/>
      <c r="R83" s="76" t="s">
        <v>150</v>
      </c>
      <c r="S83" s="30"/>
      <c r="T83" s="30"/>
      <c r="U83" s="30" t="s">
        <v>262</v>
      </c>
      <c r="V83" s="343"/>
      <c r="W83" s="343"/>
      <c r="X83" s="343"/>
      <c r="Y83" s="343"/>
      <c r="Z83" s="343"/>
      <c r="AA83" s="343"/>
      <c r="AB83" s="76" t="s">
        <v>150</v>
      </c>
      <c r="AC83" s="30"/>
      <c r="AD83" s="30"/>
      <c r="AE83" s="30" t="s">
        <v>262</v>
      </c>
      <c r="AF83" s="343"/>
      <c r="AG83" s="343"/>
      <c r="AH83" s="343"/>
      <c r="AI83" s="343"/>
      <c r="AJ83" s="343"/>
      <c r="AK83" s="343"/>
      <c r="AL83" s="76" t="s">
        <v>150</v>
      </c>
      <c r="AM83" s="30"/>
      <c r="AN83" s="30"/>
      <c r="AO83" s="30" t="s">
        <v>262</v>
      </c>
      <c r="AP83" s="343"/>
      <c r="AQ83" s="343"/>
      <c r="AR83" s="343"/>
      <c r="AS83" s="343"/>
      <c r="AT83" s="343"/>
      <c r="AU83" s="343"/>
      <c r="AV83" s="76" t="s">
        <v>150</v>
      </c>
      <c r="AW83" s="30"/>
      <c r="AX83" s="30"/>
      <c r="AY83" s="30" t="s">
        <v>262</v>
      </c>
      <c r="AZ83" s="343"/>
      <c r="BA83" s="343"/>
      <c r="BB83" s="343"/>
      <c r="BC83" s="343"/>
      <c r="BD83" s="343"/>
      <c r="BE83" s="343"/>
      <c r="BF83" s="76" t="s">
        <v>150</v>
      </c>
      <c r="BG83" s="30"/>
      <c r="BH83" s="30"/>
      <c r="BI83" s="30" t="s">
        <v>262</v>
      </c>
      <c r="BJ83" s="343"/>
      <c r="BK83" s="343"/>
      <c r="BL83" s="343"/>
      <c r="BM83" s="343"/>
      <c r="BN83" s="343"/>
      <c r="BO83" s="343"/>
      <c r="BP83" s="76" t="s">
        <v>150</v>
      </c>
      <c r="BQ83" s="30"/>
      <c r="BR83" s="30"/>
      <c r="BS83" s="30" t="s">
        <v>262</v>
      </c>
      <c r="BT83" s="343"/>
      <c r="BU83" s="343"/>
      <c r="BV83" s="343"/>
      <c r="BW83" s="343"/>
      <c r="BX83" s="343"/>
      <c r="BY83" s="343"/>
      <c r="BZ83" s="137"/>
      <c r="CA83" s="85"/>
      <c r="CB83" s="85"/>
    </row>
    <row r="84" spans="1:80" ht="23.25" customHeight="1" thickBot="1">
      <c r="A84" s="55"/>
      <c r="B84" s="134"/>
      <c r="C84" s="135" t="s">
        <v>155</v>
      </c>
      <c r="D84" s="340"/>
      <c r="E84" s="340"/>
      <c r="F84" s="340"/>
      <c r="G84" s="340"/>
      <c r="H84" s="107">
        <f>J84</f>
        <v>432</v>
      </c>
      <c r="I84" s="107"/>
      <c r="J84" s="107">
        <f>J76+J70+J63+J57+J50</f>
        <v>432</v>
      </c>
      <c r="K84" s="107" t="s">
        <v>262</v>
      </c>
      <c r="L84" s="341">
        <f>J84/36</f>
        <v>12</v>
      </c>
      <c r="M84" s="341"/>
      <c r="N84" s="341"/>
      <c r="O84" s="341"/>
      <c r="P84" s="341"/>
      <c r="Q84" s="341"/>
      <c r="R84" s="136" t="s">
        <v>150</v>
      </c>
      <c r="S84" s="107"/>
      <c r="T84" s="107"/>
      <c r="U84" s="107" t="s">
        <v>262</v>
      </c>
      <c r="V84" s="342"/>
      <c r="W84" s="342"/>
      <c r="X84" s="342"/>
      <c r="Y84" s="342"/>
      <c r="Z84" s="342"/>
      <c r="AA84" s="342"/>
      <c r="AB84" s="136" t="s">
        <v>150</v>
      </c>
      <c r="AC84" s="107"/>
      <c r="AD84" s="107"/>
      <c r="AE84" s="107" t="s">
        <v>262</v>
      </c>
      <c r="AF84" s="342"/>
      <c r="AG84" s="342"/>
      <c r="AH84" s="342"/>
      <c r="AI84" s="342"/>
      <c r="AJ84" s="342"/>
      <c r="AK84" s="342"/>
      <c r="AL84" s="136">
        <f>AN84</f>
        <v>0</v>
      </c>
      <c r="AM84" s="107"/>
      <c r="AN84" s="107">
        <f>AN85</f>
        <v>0</v>
      </c>
      <c r="AO84" s="107" t="s">
        <v>262</v>
      </c>
      <c r="AP84" s="342">
        <f>AN84/36</f>
        <v>0</v>
      </c>
      <c r="AQ84" s="342"/>
      <c r="AR84" s="342"/>
      <c r="AS84" s="342"/>
      <c r="AT84" s="342"/>
      <c r="AU84" s="342"/>
      <c r="AV84" s="136">
        <f>AV85</f>
        <v>216</v>
      </c>
      <c r="AW84" s="107"/>
      <c r="AX84" s="107">
        <f>AX85</f>
        <v>216</v>
      </c>
      <c r="AY84" s="107" t="s">
        <v>262</v>
      </c>
      <c r="AZ84" s="342">
        <f>AX84/36</f>
        <v>6</v>
      </c>
      <c r="BA84" s="342"/>
      <c r="BB84" s="342"/>
      <c r="BC84" s="342"/>
      <c r="BD84" s="342"/>
      <c r="BE84" s="342"/>
      <c r="BF84" s="136">
        <f>BH85</f>
        <v>72</v>
      </c>
      <c r="BG84" s="107"/>
      <c r="BH84" s="107">
        <f>BH85</f>
        <v>72</v>
      </c>
      <c r="BI84" s="107" t="s">
        <v>262</v>
      </c>
      <c r="BJ84" s="343">
        <f>BH84/36</f>
        <v>2</v>
      </c>
      <c r="BK84" s="343"/>
      <c r="BL84" s="343"/>
      <c r="BM84" s="343"/>
      <c r="BN84" s="343"/>
      <c r="BO84" s="343"/>
      <c r="BP84" s="136">
        <f>BR85</f>
        <v>72</v>
      </c>
      <c r="BQ84" s="107"/>
      <c r="BR84" s="107">
        <f>BR85</f>
        <v>72</v>
      </c>
      <c r="BS84" s="107" t="s">
        <v>262</v>
      </c>
      <c r="BT84" s="342">
        <f>BR84/36</f>
        <v>2</v>
      </c>
      <c r="BU84" s="342"/>
      <c r="BV84" s="342"/>
      <c r="BW84" s="342"/>
      <c r="BX84" s="342"/>
      <c r="BY84" s="342"/>
      <c r="BZ84" s="137"/>
      <c r="CA84" s="85"/>
      <c r="CB84" s="85"/>
    </row>
    <row r="85" spans="1:80" ht="13.5" customHeight="1" thickBot="1">
      <c r="A85" s="55"/>
      <c r="B85" s="30"/>
      <c r="C85" s="108" t="s">
        <v>153</v>
      </c>
      <c r="D85" s="328"/>
      <c r="E85" s="328"/>
      <c r="F85" s="328"/>
      <c r="G85" s="328"/>
      <c r="H85" s="107">
        <f>J85</f>
        <v>432</v>
      </c>
      <c r="I85" s="30"/>
      <c r="J85" s="30">
        <f>J84</f>
        <v>432</v>
      </c>
      <c r="K85" s="30" t="s">
        <v>262</v>
      </c>
      <c r="L85" s="317">
        <f>L84</f>
        <v>12</v>
      </c>
      <c r="M85" s="317"/>
      <c r="N85" s="317"/>
      <c r="O85" s="317"/>
      <c r="P85" s="317"/>
      <c r="Q85" s="317"/>
      <c r="R85" s="76" t="s">
        <v>150</v>
      </c>
      <c r="S85" s="30"/>
      <c r="T85" s="30"/>
      <c r="U85" s="30" t="s">
        <v>262</v>
      </c>
      <c r="V85" s="343"/>
      <c r="W85" s="343"/>
      <c r="X85" s="343"/>
      <c r="Y85" s="343"/>
      <c r="Z85" s="343"/>
      <c r="AA85" s="343"/>
      <c r="AB85" s="76" t="s">
        <v>150</v>
      </c>
      <c r="AC85" s="30"/>
      <c r="AD85" s="30"/>
      <c r="AE85" s="30" t="s">
        <v>262</v>
      </c>
      <c r="AF85" s="343"/>
      <c r="AG85" s="343"/>
      <c r="AH85" s="343"/>
      <c r="AI85" s="343"/>
      <c r="AJ85" s="343"/>
      <c r="AK85" s="343"/>
      <c r="AL85" s="76">
        <f>AN85</f>
        <v>0</v>
      </c>
      <c r="AM85" s="30"/>
      <c r="AN85" s="30">
        <f>AN50</f>
        <v>0</v>
      </c>
      <c r="AO85" s="30" t="s">
        <v>262</v>
      </c>
      <c r="AP85" s="342">
        <f>AN85/36</f>
        <v>0</v>
      </c>
      <c r="AQ85" s="342"/>
      <c r="AR85" s="342"/>
      <c r="AS85" s="342"/>
      <c r="AT85" s="342"/>
      <c r="AU85" s="342"/>
      <c r="AV85" s="76">
        <f>AV63+AV50</f>
        <v>216</v>
      </c>
      <c r="AW85" s="30"/>
      <c r="AX85" s="30">
        <f>AV85</f>
        <v>216</v>
      </c>
      <c r="AY85" s="30" t="s">
        <v>262</v>
      </c>
      <c r="AZ85" s="342">
        <f>AX85/36</f>
        <v>6</v>
      </c>
      <c r="BA85" s="342"/>
      <c r="BB85" s="342"/>
      <c r="BC85" s="342"/>
      <c r="BD85" s="342"/>
      <c r="BE85" s="342"/>
      <c r="BF85" s="76">
        <f>BF57</f>
        <v>72</v>
      </c>
      <c r="BG85" s="30"/>
      <c r="BH85" s="30">
        <f>BF85</f>
        <v>72</v>
      </c>
      <c r="BI85" s="30" t="s">
        <v>262</v>
      </c>
      <c r="BJ85" s="343">
        <f>BH85/36</f>
        <v>2</v>
      </c>
      <c r="BK85" s="343"/>
      <c r="BL85" s="343"/>
      <c r="BM85" s="343"/>
      <c r="BN85" s="343"/>
      <c r="BO85" s="343"/>
      <c r="BP85" s="76">
        <f>BP70</f>
        <v>72</v>
      </c>
      <c r="BQ85" s="30"/>
      <c r="BR85" s="30">
        <f>BP85</f>
        <v>72</v>
      </c>
      <c r="BS85" s="30" t="s">
        <v>262</v>
      </c>
      <c r="BT85" s="342">
        <f>BR85/36</f>
        <v>2</v>
      </c>
      <c r="BU85" s="342"/>
      <c r="BV85" s="342"/>
      <c r="BW85" s="342"/>
      <c r="BX85" s="342"/>
      <c r="BY85" s="342"/>
      <c r="BZ85" s="137"/>
      <c r="CA85" s="85"/>
      <c r="CB85" s="85"/>
    </row>
    <row r="86" spans="1:80" ht="13.5" customHeight="1">
      <c r="A86" s="55"/>
      <c r="B86" s="30"/>
      <c r="C86" s="108" t="s">
        <v>154</v>
      </c>
      <c r="D86" s="328"/>
      <c r="E86" s="328"/>
      <c r="F86" s="328"/>
      <c r="G86" s="328"/>
      <c r="H86" s="30"/>
      <c r="I86" s="30"/>
      <c r="J86" s="30"/>
      <c r="K86" s="30" t="s">
        <v>262</v>
      </c>
      <c r="L86" s="317"/>
      <c r="M86" s="317"/>
      <c r="N86" s="317"/>
      <c r="O86" s="317"/>
      <c r="P86" s="317"/>
      <c r="Q86" s="317"/>
      <c r="R86" s="76" t="s">
        <v>150</v>
      </c>
      <c r="S86" s="30"/>
      <c r="T86" s="30"/>
      <c r="U86" s="30" t="s">
        <v>262</v>
      </c>
      <c r="V86" s="343"/>
      <c r="W86" s="343"/>
      <c r="X86" s="343"/>
      <c r="Y86" s="343"/>
      <c r="Z86" s="343"/>
      <c r="AA86" s="343"/>
      <c r="AB86" s="76" t="s">
        <v>150</v>
      </c>
      <c r="AC86" s="30"/>
      <c r="AD86" s="30"/>
      <c r="AE86" s="30" t="s">
        <v>262</v>
      </c>
      <c r="AF86" s="343"/>
      <c r="AG86" s="343"/>
      <c r="AH86" s="343"/>
      <c r="AI86" s="343"/>
      <c r="AJ86" s="343"/>
      <c r="AK86" s="343"/>
      <c r="AL86" s="76" t="s">
        <v>150</v>
      </c>
      <c r="AM86" s="30"/>
      <c r="AN86" s="30"/>
      <c r="AO86" s="30" t="s">
        <v>262</v>
      </c>
      <c r="AP86" s="343"/>
      <c r="AQ86" s="343"/>
      <c r="AR86" s="343"/>
      <c r="AS86" s="343"/>
      <c r="AT86" s="343"/>
      <c r="AU86" s="343"/>
      <c r="AV86" s="76" t="s">
        <v>150</v>
      </c>
      <c r="AW86" s="30"/>
      <c r="AX86" s="30"/>
      <c r="AY86" s="30" t="s">
        <v>262</v>
      </c>
      <c r="AZ86" s="343"/>
      <c r="BA86" s="343"/>
      <c r="BB86" s="343"/>
      <c r="BC86" s="343"/>
      <c r="BD86" s="343"/>
      <c r="BE86" s="343"/>
      <c r="BF86" s="76"/>
      <c r="BG86" s="30"/>
      <c r="BH86" s="30"/>
      <c r="BI86" s="30" t="s">
        <v>262</v>
      </c>
      <c r="BJ86" s="343"/>
      <c r="BK86" s="343"/>
      <c r="BL86" s="343"/>
      <c r="BM86" s="343"/>
      <c r="BN86" s="343"/>
      <c r="BO86" s="343"/>
      <c r="BP86" s="76" t="s">
        <v>150</v>
      </c>
      <c r="BQ86" s="30"/>
      <c r="BR86" s="30"/>
      <c r="BS86" s="30" t="s">
        <v>262</v>
      </c>
      <c r="BT86" s="343"/>
      <c r="BU86" s="343"/>
      <c r="BV86" s="343"/>
      <c r="BW86" s="343"/>
      <c r="BX86" s="343"/>
      <c r="BY86" s="343"/>
      <c r="BZ86" s="137"/>
      <c r="CA86" s="85"/>
      <c r="CB86" s="85"/>
    </row>
    <row r="87" spans="1:80" ht="39" customHeight="1">
      <c r="A87" s="55"/>
      <c r="B87" s="30" t="s">
        <v>62</v>
      </c>
      <c r="C87" s="108" t="s">
        <v>302</v>
      </c>
      <c r="D87" s="56"/>
      <c r="E87" s="34"/>
      <c r="F87" s="34">
        <v>6</v>
      </c>
      <c r="G87" s="76"/>
      <c r="H87" s="30">
        <v>144</v>
      </c>
      <c r="I87" s="30"/>
      <c r="J87" s="30">
        <v>144</v>
      </c>
      <c r="K87" s="30" t="s">
        <v>262</v>
      </c>
      <c r="L87" s="317">
        <v>4</v>
      </c>
      <c r="M87" s="317"/>
      <c r="N87" s="317"/>
      <c r="O87" s="317"/>
      <c r="P87" s="317"/>
      <c r="Q87" s="317"/>
      <c r="R87" s="76" t="s">
        <v>150</v>
      </c>
      <c r="S87" s="30"/>
      <c r="T87" s="30"/>
      <c r="U87" s="80" t="s">
        <v>262</v>
      </c>
      <c r="V87" s="33"/>
      <c r="W87" s="318"/>
      <c r="X87" s="318"/>
      <c r="Y87" s="318"/>
      <c r="Z87" s="318"/>
      <c r="AA87" s="318"/>
      <c r="AB87" s="76" t="s">
        <v>150</v>
      </c>
      <c r="AC87" s="30"/>
      <c r="AD87" s="30"/>
      <c r="AE87" s="80" t="s">
        <v>262</v>
      </c>
      <c r="AF87" s="33"/>
      <c r="AG87" s="318"/>
      <c r="AH87" s="318"/>
      <c r="AI87" s="318"/>
      <c r="AJ87" s="318"/>
      <c r="AK87" s="318"/>
      <c r="AL87" s="76" t="s">
        <v>150</v>
      </c>
      <c r="AM87" s="30"/>
      <c r="AN87" s="30"/>
      <c r="AO87" s="80" t="s">
        <v>262</v>
      </c>
      <c r="AP87" s="33"/>
      <c r="AQ87" s="318"/>
      <c r="AR87" s="318"/>
      <c r="AS87" s="318"/>
      <c r="AT87" s="318"/>
      <c r="AU87" s="318"/>
      <c r="AV87" s="76" t="s">
        <v>150</v>
      </c>
      <c r="AW87" s="30"/>
      <c r="AX87" s="30"/>
      <c r="AY87" s="80" t="s">
        <v>262</v>
      </c>
      <c r="AZ87" s="33"/>
      <c r="BA87" s="318"/>
      <c r="BB87" s="318"/>
      <c r="BC87" s="318"/>
      <c r="BD87" s="318"/>
      <c r="BE87" s="318"/>
      <c r="BF87" s="76" t="s">
        <v>150</v>
      </c>
      <c r="BG87" s="30"/>
      <c r="BH87" s="30"/>
      <c r="BI87" s="80" t="s">
        <v>262</v>
      </c>
      <c r="BJ87" s="33"/>
      <c r="BK87" s="318"/>
      <c r="BL87" s="318"/>
      <c r="BM87" s="318"/>
      <c r="BN87" s="318"/>
      <c r="BO87" s="318"/>
      <c r="BP87" s="76">
        <v>144</v>
      </c>
      <c r="BQ87" s="30"/>
      <c r="BR87" s="30">
        <v>144</v>
      </c>
      <c r="BS87" s="80" t="s">
        <v>262</v>
      </c>
      <c r="BT87" s="33">
        <v>4</v>
      </c>
      <c r="BU87" s="318"/>
      <c r="BV87" s="318"/>
      <c r="BW87" s="318"/>
      <c r="BX87" s="318"/>
      <c r="BY87" s="318"/>
      <c r="BZ87" s="60"/>
      <c r="CA87" s="57">
        <v>0</v>
      </c>
      <c r="CB87" s="63">
        <f>H87-CA87</f>
        <v>144</v>
      </c>
    </row>
    <row r="88" spans="1:80" ht="5.25" customHeight="1" thickBot="1">
      <c r="A88" s="55"/>
      <c r="B88" s="85"/>
      <c r="C88" s="106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</row>
    <row r="89" spans="1:80" ht="21.75" thickBot="1">
      <c r="A89" s="55"/>
      <c r="B89" s="109"/>
      <c r="C89" s="110" t="s">
        <v>156</v>
      </c>
      <c r="D89" s="341"/>
      <c r="E89" s="341"/>
      <c r="F89" s="341"/>
      <c r="G89" s="341"/>
      <c r="H89" s="107" t="s">
        <v>56</v>
      </c>
      <c r="I89" s="107"/>
      <c r="J89" s="107" t="s">
        <v>56</v>
      </c>
      <c r="K89" s="107" t="s">
        <v>262</v>
      </c>
      <c r="L89" s="341" t="s">
        <v>19</v>
      </c>
      <c r="M89" s="341"/>
      <c r="N89" s="341"/>
      <c r="O89" s="341"/>
      <c r="P89" s="341"/>
      <c r="Q89" s="341"/>
      <c r="R89" s="111" t="s">
        <v>150</v>
      </c>
      <c r="S89" s="107"/>
      <c r="T89" s="107"/>
      <c r="U89" s="111" t="s">
        <v>262</v>
      </c>
      <c r="V89" s="107"/>
      <c r="W89" s="341"/>
      <c r="X89" s="341"/>
      <c r="Y89" s="341"/>
      <c r="Z89" s="341"/>
      <c r="AA89" s="341"/>
      <c r="AB89" s="111" t="s">
        <v>150</v>
      </c>
      <c r="AC89" s="107"/>
      <c r="AD89" s="107"/>
      <c r="AE89" s="111" t="s">
        <v>262</v>
      </c>
      <c r="AF89" s="107"/>
      <c r="AG89" s="341"/>
      <c r="AH89" s="341"/>
      <c r="AI89" s="341"/>
      <c r="AJ89" s="341"/>
      <c r="AK89" s="341"/>
      <c r="AL89" s="111" t="s">
        <v>150</v>
      </c>
      <c r="AM89" s="107"/>
      <c r="AN89" s="107"/>
      <c r="AO89" s="111" t="s">
        <v>262</v>
      </c>
      <c r="AP89" s="107"/>
      <c r="AQ89" s="341"/>
      <c r="AR89" s="341"/>
      <c r="AS89" s="341"/>
      <c r="AT89" s="341"/>
      <c r="AU89" s="341"/>
      <c r="AV89" s="111" t="s">
        <v>150</v>
      </c>
      <c r="AW89" s="107"/>
      <c r="AX89" s="107"/>
      <c r="AY89" s="111" t="s">
        <v>262</v>
      </c>
      <c r="AZ89" s="107"/>
      <c r="BA89" s="341"/>
      <c r="BB89" s="341"/>
      <c r="BC89" s="341"/>
      <c r="BD89" s="341"/>
      <c r="BE89" s="341"/>
      <c r="BF89" s="111" t="s">
        <v>150</v>
      </c>
      <c r="BG89" s="107"/>
      <c r="BH89" s="107"/>
      <c r="BI89" s="111" t="s">
        <v>262</v>
      </c>
      <c r="BJ89" s="107"/>
      <c r="BK89" s="341"/>
      <c r="BL89" s="341"/>
      <c r="BM89" s="341"/>
      <c r="BN89" s="341"/>
      <c r="BO89" s="341"/>
      <c r="BP89" s="111">
        <v>216</v>
      </c>
      <c r="BQ89" s="107"/>
      <c r="BR89" s="107">
        <v>216</v>
      </c>
      <c r="BS89" s="111" t="s">
        <v>262</v>
      </c>
      <c r="BT89" s="107">
        <v>6</v>
      </c>
      <c r="BU89" s="341"/>
      <c r="BV89" s="341"/>
      <c r="BW89" s="341"/>
      <c r="BX89" s="341"/>
      <c r="BY89" s="341"/>
      <c r="BZ89" s="107"/>
      <c r="CA89" s="107">
        <v>216</v>
      </c>
      <c r="CB89" s="107"/>
    </row>
    <row r="90" spans="1:80" ht="31.5">
      <c r="A90" s="55"/>
      <c r="B90" s="33"/>
      <c r="C90" s="19" t="s">
        <v>303</v>
      </c>
      <c r="D90" s="344"/>
      <c r="E90" s="344"/>
      <c r="F90" s="344"/>
      <c r="G90" s="344"/>
      <c r="H90" s="30">
        <v>108</v>
      </c>
      <c r="I90" s="30"/>
      <c r="J90" s="30">
        <v>108</v>
      </c>
      <c r="K90" s="30" t="s">
        <v>262</v>
      </c>
      <c r="L90" s="317">
        <v>3</v>
      </c>
      <c r="M90" s="317"/>
      <c r="N90" s="317"/>
      <c r="O90" s="317"/>
      <c r="P90" s="317"/>
      <c r="Q90" s="317"/>
      <c r="R90" s="76" t="s">
        <v>150</v>
      </c>
      <c r="S90" s="30"/>
      <c r="T90" s="30"/>
      <c r="U90" s="80" t="s">
        <v>262</v>
      </c>
      <c r="V90" s="33"/>
      <c r="W90" s="318"/>
      <c r="X90" s="318"/>
      <c r="Y90" s="318"/>
      <c r="Z90" s="318"/>
      <c r="AA90" s="318"/>
      <c r="AB90" s="76" t="s">
        <v>150</v>
      </c>
      <c r="AC90" s="30"/>
      <c r="AD90" s="30"/>
      <c r="AE90" s="80" t="s">
        <v>262</v>
      </c>
      <c r="AF90" s="33"/>
      <c r="AG90" s="318"/>
      <c r="AH90" s="318"/>
      <c r="AI90" s="318"/>
      <c r="AJ90" s="318"/>
      <c r="AK90" s="318"/>
      <c r="AL90" s="76" t="s">
        <v>150</v>
      </c>
      <c r="AM90" s="30"/>
      <c r="AN90" s="30"/>
      <c r="AO90" s="80" t="s">
        <v>262</v>
      </c>
      <c r="AP90" s="33"/>
      <c r="AQ90" s="318"/>
      <c r="AR90" s="318"/>
      <c r="AS90" s="318"/>
      <c r="AT90" s="318"/>
      <c r="AU90" s="318"/>
      <c r="AV90" s="76" t="s">
        <v>150</v>
      </c>
      <c r="AW90" s="30"/>
      <c r="AX90" s="30"/>
      <c r="AY90" s="80" t="s">
        <v>262</v>
      </c>
      <c r="AZ90" s="33"/>
      <c r="BA90" s="318"/>
      <c r="BB90" s="318"/>
      <c r="BC90" s="318"/>
      <c r="BD90" s="318"/>
      <c r="BE90" s="318"/>
      <c r="BF90" s="76" t="s">
        <v>150</v>
      </c>
      <c r="BG90" s="30"/>
      <c r="BH90" s="30"/>
      <c r="BI90" s="80" t="s">
        <v>262</v>
      </c>
      <c r="BJ90" s="33"/>
      <c r="BK90" s="318"/>
      <c r="BL90" s="318"/>
      <c r="BM90" s="318"/>
      <c r="BN90" s="318"/>
      <c r="BO90" s="318"/>
      <c r="BP90" s="30">
        <v>108</v>
      </c>
      <c r="BQ90" s="30"/>
      <c r="BR90" s="30">
        <v>108</v>
      </c>
      <c r="BS90" s="80" t="s">
        <v>262</v>
      </c>
      <c r="BT90" s="33">
        <v>3</v>
      </c>
      <c r="BU90" s="318"/>
      <c r="BV90" s="318"/>
      <c r="BW90" s="318"/>
      <c r="BX90" s="318"/>
      <c r="BY90" s="318"/>
      <c r="BZ90" s="60"/>
      <c r="CA90" s="57"/>
      <c r="CB90" s="63"/>
    </row>
    <row r="91" spans="1:80" ht="21">
      <c r="A91" s="55"/>
      <c r="B91" s="33"/>
      <c r="C91" s="19" t="s">
        <v>157</v>
      </c>
      <c r="D91" s="344"/>
      <c r="E91" s="344"/>
      <c r="F91" s="344"/>
      <c r="G91" s="344"/>
      <c r="H91" s="30">
        <v>36</v>
      </c>
      <c r="I91" s="30"/>
      <c r="J91" s="30">
        <v>36</v>
      </c>
      <c r="K91" s="30" t="s">
        <v>262</v>
      </c>
      <c r="L91" s="317">
        <v>1</v>
      </c>
      <c r="M91" s="317"/>
      <c r="N91" s="317"/>
      <c r="O91" s="317"/>
      <c r="P91" s="317"/>
      <c r="Q91" s="317"/>
      <c r="R91" s="76" t="s">
        <v>150</v>
      </c>
      <c r="S91" s="30"/>
      <c r="T91" s="30"/>
      <c r="U91" s="80" t="s">
        <v>262</v>
      </c>
      <c r="V91" s="33"/>
      <c r="W91" s="318"/>
      <c r="X91" s="318"/>
      <c r="Y91" s="318"/>
      <c r="Z91" s="318"/>
      <c r="AA91" s="318"/>
      <c r="AB91" s="76" t="s">
        <v>150</v>
      </c>
      <c r="AC91" s="30"/>
      <c r="AD91" s="30"/>
      <c r="AE91" s="80" t="s">
        <v>262</v>
      </c>
      <c r="AF91" s="33"/>
      <c r="AG91" s="318"/>
      <c r="AH91" s="318"/>
      <c r="AI91" s="318"/>
      <c r="AJ91" s="318"/>
      <c r="AK91" s="318"/>
      <c r="AL91" s="76" t="s">
        <v>150</v>
      </c>
      <c r="AM91" s="30"/>
      <c r="AN91" s="30"/>
      <c r="AO91" s="80" t="s">
        <v>262</v>
      </c>
      <c r="AP91" s="33"/>
      <c r="AQ91" s="318"/>
      <c r="AR91" s="318"/>
      <c r="AS91" s="318"/>
      <c r="AT91" s="318"/>
      <c r="AU91" s="318"/>
      <c r="AV91" s="76" t="s">
        <v>150</v>
      </c>
      <c r="AW91" s="30"/>
      <c r="AX91" s="30"/>
      <c r="AY91" s="80" t="s">
        <v>262</v>
      </c>
      <c r="AZ91" s="33"/>
      <c r="BA91" s="318"/>
      <c r="BB91" s="318"/>
      <c r="BC91" s="318"/>
      <c r="BD91" s="318"/>
      <c r="BE91" s="318"/>
      <c r="BF91" s="76" t="s">
        <v>150</v>
      </c>
      <c r="BG91" s="30"/>
      <c r="BH91" s="30"/>
      <c r="BI91" s="80" t="s">
        <v>262</v>
      </c>
      <c r="BJ91" s="33"/>
      <c r="BK91" s="318"/>
      <c r="BL91" s="318"/>
      <c r="BM91" s="318"/>
      <c r="BN91" s="318"/>
      <c r="BO91" s="318"/>
      <c r="BP91" s="30">
        <v>36</v>
      </c>
      <c r="BQ91" s="30"/>
      <c r="BR91" s="30">
        <v>36</v>
      </c>
      <c r="BS91" s="80" t="s">
        <v>262</v>
      </c>
      <c r="BT91" s="33">
        <v>1</v>
      </c>
      <c r="BU91" s="318"/>
      <c r="BV91" s="318"/>
      <c r="BW91" s="318"/>
      <c r="BX91" s="318"/>
      <c r="BY91" s="318"/>
      <c r="BZ91" s="60"/>
      <c r="CA91" s="57"/>
      <c r="CB91" s="63"/>
    </row>
    <row r="92" spans="1:80" ht="21">
      <c r="A92" s="55"/>
      <c r="B92" s="33"/>
      <c r="C92" s="19" t="s">
        <v>304</v>
      </c>
      <c r="D92" s="344"/>
      <c r="E92" s="344"/>
      <c r="F92" s="344"/>
      <c r="G92" s="344"/>
      <c r="H92" s="30">
        <v>36</v>
      </c>
      <c r="I92" s="30"/>
      <c r="J92" s="30">
        <v>36</v>
      </c>
      <c r="K92" s="30" t="s">
        <v>262</v>
      </c>
      <c r="L92" s="317">
        <v>1</v>
      </c>
      <c r="M92" s="317"/>
      <c r="N92" s="317"/>
      <c r="O92" s="317"/>
      <c r="P92" s="317"/>
      <c r="Q92" s="317"/>
      <c r="R92" s="76" t="s">
        <v>150</v>
      </c>
      <c r="S92" s="30"/>
      <c r="T92" s="30"/>
      <c r="U92" s="80" t="s">
        <v>262</v>
      </c>
      <c r="V92" s="33"/>
      <c r="W92" s="318"/>
      <c r="X92" s="318"/>
      <c r="Y92" s="318"/>
      <c r="Z92" s="318"/>
      <c r="AA92" s="318"/>
      <c r="AB92" s="76" t="s">
        <v>150</v>
      </c>
      <c r="AC92" s="30"/>
      <c r="AD92" s="30"/>
      <c r="AE92" s="80" t="s">
        <v>262</v>
      </c>
      <c r="AF92" s="33"/>
      <c r="AG92" s="318"/>
      <c r="AH92" s="318"/>
      <c r="AI92" s="318"/>
      <c r="AJ92" s="318"/>
      <c r="AK92" s="318"/>
      <c r="AL92" s="76" t="s">
        <v>150</v>
      </c>
      <c r="AM92" s="30"/>
      <c r="AN92" s="30"/>
      <c r="AO92" s="80" t="s">
        <v>262</v>
      </c>
      <c r="AP92" s="33"/>
      <c r="AQ92" s="318"/>
      <c r="AR92" s="318"/>
      <c r="AS92" s="318"/>
      <c r="AT92" s="318"/>
      <c r="AU92" s="318"/>
      <c r="AV92" s="76" t="s">
        <v>150</v>
      </c>
      <c r="AW92" s="30"/>
      <c r="AX92" s="30"/>
      <c r="AY92" s="80" t="s">
        <v>262</v>
      </c>
      <c r="AZ92" s="33"/>
      <c r="BA92" s="318"/>
      <c r="BB92" s="318"/>
      <c r="BC92" s="318"/>
      <c r="BD92" s="318"/>
      <c r="BE92" s="318"/>
      <c r="BF92" s="76" t="s">
        <v>150</v>
      </c>
      <c r="BG92" s="30"/>
      <c r="BH92" s="30"/>
      <c r="BI92" s="80" t="s">
        <v>262</v>
      </c>
      <c r="BJ92" s="33"/>
      <c r="BK92" s="318"/>
      <c r="BL92" s="318"/>
      <c r="BM92" s="318"/>
      <c r="BN92" s="318"/>
      <c r="BO92" s="318"/>
      <c r="BP92" s="30">
        <v>36</v>
      </c>
      <c r="BQ92" s="30"/>
      <c r="BR92" s="30">
        <v>36</v>
      </c>
      <c r="BS92" s="80" t="s">
        <v>262</v>
      </c>
      <c r="BT92" s="33">
        <v>1</v>
      </c>
      <c r="BU92" s="318"/>
      <c r="BV92" s="318"/>
      <c r="BW92" s="318"/>
      <c r="BX92" s="318"/>
      <c r="BY92" s="318"/>
      <c r="BZ92" s="60"/>
      <c r="CA92" s="57"/>
      <c r="CB92" s="63"/>
    </row>
    <row r="93" spans="1:80" ht="23.25" customHeight="1">
      <c r="A93" s="55"/>
      <c r="B93" s="33"/>
      <c r="C93" s="19" t="s">
        <v>305</v>
      </c>
      <c r="D93" s="344"/>
      <c r="E93" s="344"/>
      <c r="F93" s="344"/>
      <c r="G93" s="344"/>
      <c r="H93" s="30">
        <v>36</v>
      </c>
      <c r="I93" s="30"/>
      <c r="J93" s="30">
        <v>36</v>
      </c>
      <c r="K93" s="30" t="s">
        <v>262</v>
      </c>
      <c r="L93" s="317">
        <v>1</v>
      </c>
      <c r="M93" s="317"/>
      <c r="N93" s="317"/>
      <c r="O93" s="317"/>
      <c r="P93" s="317"/>
      <c r="Q93" s="317"/>
      <c r="R93" s="76" t="s">
        <v>150</v>
      </c>
      <c r="S93" s="30"/>
      <c r="T93" s="30"/>
      <c r="U93" s="80" t="s">
        <v>262</v>
      </c>
      <c r="V93" s="33"/>
      <c r="W93" s="318"/>
      <c r="X93" s="318"/>
      <c r="Y93" s="318"/>
      <c r="Z93" s="318"/>
      <c r="AA93" s="318"/>
      <c r="AB93" s="76" t="s">
        <v>150</v>
      </c>
      <c r="AC93" s="30"/>
      <c r="AD93" s="30"/>
      <c r="AE93" s="80" t="s">
        <v>262</v>
      </c>
      <c r="AF93" s="33"/>
      <c r="AG93" s="318"/>
      <c r="AH93" s="318"/>
      <c r="AI93" s="318"/>
      <c r="AJ93" s="318"/>
      <c r="AK93" s="318"/>
      <c r="AL93" s="76" t="s">
        <v>150</v>
      </c>
      <c r="AM93" s="30"/>
      <c r="AN93" s="30"/>
      <c r="AO93" s="80" t="s">
        <v>262</v>
      </c>
      <c r="AP93" s="33"/>
      <c r="AQ93" s="318"/>
      <c r="AR93" s="318"/>
      <c r="AS93" s="318"/>
      <c r="AT93" s="318"/>
      <c r="AU93" s="318"/>
      <c r="AV93" s="76" t="s">
        <v>150</v>
      </c>
      <c r="AW93" s="30"/>
      <c r="AX93" s="30"/>
      <c r="AY93" s="80" t="s">
        <v>262</v>
      </c>
      <c r="AZ93" s="33"/>
      <c r="BA93" s="318"/>
      <c r="BB93" s="318"/>
      <c r="BC93" s="318"/>
      <c r="BD93" s="318"/>
      <c r="BE93" s="318"/>
      <c r="BF93" s="76" t="s">
        <v>150</v>
      </c>
      <c r="BG93" s="30"/>
      <c r="BH93" s="30"/>
      <c r="BI93" s="80" t="s">
        <v>262</v>
      </c>
      <c r="BJ93" s="33"/>
      <c r="BK93" s="318"/>
      <c r="BL93" s="318"/>
      <c r="BM93" s="318"/>
      <c r="BN93" s="318"/>
      <c r="BO93" s="318"/>
      <c r="BP93" s="30">
        <v>36</v>
      </c>
      <c r="BQ93" s="30"/>
      <c r="BR93" s="30">
        <v>36</v>
      </c>
      <c r="BS93" s="80" t="s">
        <v>262</v>
      </c>
      <c r="BT93" s="33">
        <v>1</v>
      </c>
      <c r="BU93" s="318"/>
      <c r="BV93" s="318"/>
      <c r="BW93" s="318"/>
      <c r="BX93" s="318"/>
      <c r="BY93" s="318"/>
      <c r="BZ93" s="60"/>
      <c r="CA93" s="57"/>
      <c r="CB93" s="63"/>
    </row>
    <row r="94" spans="1:80" ht="3.75" customHeight="1" thickBot="1">
      <c r="A94" s="55"/>
      <c r="B94" s="85"/>
      <c r="C94" s="106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ht="24" customHeight="1" thickBot="1">
      <c r="A95" s="55"/>
      <c r="B95" s="73"/>
      <c r="C95" s="346" t="s">
        <v>306</v>
      </c>
      <c r="D95" s="346"/>
      <c r="E95" s="346"/>
      <c r="F95" s="346"/>
      <c r="G95" s="346"/>
      <c r="H95" s="208">
        <f>P9+O9</f>
        <v>34</v>
      </c>
      <c r="I95" s="347" t="s">
        <v>423</v>
      </c>
      <c r="J95" s="347"/>
      <c r="K95" s="347"/>
      <c r="L95" s="347"/>
      <c r="M95" s="347"/>
      <c r="N95" s="347"/>
      <c r="O95" s="347"/>
      <c r="P95" s="347"/>
      <c r="Q95" s="348"/>
      <c r="R95" s="345">
        <f>Y9+Z9</f>
        <v>14</v>
      </c>
      <c r="S95" s="345"/>
      <c r="T95" s="345"/>
      <c r="U95" s="345"/>
      <c r="V95" s="345"/>
      <c r="W95" s="345"/>
      <c r="X95" s="345"/>
      <c r="Y95" s="345"/>
      <c r="Z95" s="345"/>
      <c r="AA95" s="345"/>
      <c r="AB95" s="355">
        <f>AJ10</f>
        <v>20</v>
      </c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137"/>
      <c r="CA95" s="85"/>
      <c r="CB95" s="85"/>
    </row>
    <row r="96" spans="1:80" ht="24" customHeight="1" thickBot="1">
      <c r="A96" s="55"/>
      <c r="B96" s="73"/>
      <c r="C96" s="346" t="s">
        <v>307</v>
      </c>
      <c r="D96" s="346"/>
      <c r="E96" s="346"/>
      <c r="F96" s="346"/>
      <c r="G96" s="346"/>
      <c r="H96" s="138">
        <f>P25</f>
        <v>20</v>
      </c>
      <c r="I96" s="347" t="s">
        <v>424</v>
      </c>
      <c r="J96" s="347"/>
      <c r="K96" s="347"/>
      <c r="L96" s="347"/>
      <c r="M96" s="347"/>
      <c r="N96" s="347"/>
      <c r="O96" s="347"/>
      <c r="P96" s="347"/>
      <c r="Q96" s="348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345"/>
      <c r="AH96" s="345"/>
      <c r="AI96" s="345"/>
      <c r="AJ96" s="345"/>
      <c r="AK96" s="345"/>
      <c r="AL96" s="345">
        <f>AT25</f>
        <v>4</v>
      </c>
      <c r="AM96" s="345"/>
      <c r="AN96" s="345"/>
      <c r="AO96" s="345"/>
      <c r="AP96" s="345"/>
      <c r="AQ96" s="345"/>
      <c r="AR96" s="345"/>
      <c r="AS96" s="345"/>
      <c r="AT96" s="345"/>
      <c r="AU96" s="345"/>
      <c r="AV96" s="345">
        <f>BD25</f>
        <v>8</v>
      </c>
      <c r="AW96" s="345"/>
      <c r="AX96" s="345"/>
      <c r="AY96" s="345"/>
      <c r="AZ96" s="345"/>
      <c r="BA96" s="345"/>
      <c r="BB96" s="345"/>
      <c r="BC96" s="345"/>
      <c r="BD96" s="345"/>
      <c r="BE96" s="345"/>
      <c r="BF96" s="345">
        <f>BN25</f>
        <v>4</v>
      </c>
      <c r="BG96" s="345"/>
      <c r="BH96" s="345"/>
      <c r="BI96" s="345"/>
      <c r="BJ96" s="345"/>
      <c r="BK96" s="345"/>
      <c r="BL96" s="345"/>
      <c r="BM96" s="345"/>
      <c r="BN96" s="345"/>
      <c r="BO96" s="345"/>
      <c r="BP96" s="345">
        <f>BX25</f>
        <v>4</v>
      </c>
      <c r="BQ96" s="345"/>
      <c r="BR96" s="345"/>
      <c r="BS96" s="345"/>
      <c r="BT96" s="345"/>
      <c r="BU96" s="345"/>
      <c r="BV96" s="345"/>
      <c r="BW96" s="345"/>
      <c r="BX96" s="345"/>
      <c r="BY96" s="345"/>
      <c r="BZ96" s="137"/>
      <c r="CA96" s="85"/>
      <c r="CB96" s="85"/>
    </row>
    <row r="97" spans="1:80" ht="32.25" thickBot="1">
      <c r="A97" s="85"/>
      <c r="B97" s="107"/>
      <c r="C97" s="135" t="s">
        <v>308</v>
      </c>
      <c r="D97" s="50">
        <f>D25</f>
        <v>10</v>
      </c>
      <c r="E97" s="50"/>
      <c r="F97" s="50">
        <f>F25</f>
        <v>34</v>
      </c>
      <c r="G97" s="50">
        <f>G25</f>
        <v>1</v>
      </c>
      <c r="H97" s="50">
        <f>H26+H32+H35+H52+H59+H65+H72+H78+H87+H89</f>
        <v>2988</v>
      </c>
      <c r="I97" s="50">
        <f>I25</f>
        <v>232</v>
      </c>
      <c r="J97" s="50">
        <f>J87+J78+J65+J59+J52+J35+J32+J26</f>
        <v>2192</v>
      </c>
      <c r="K97" s="50">
        <f t="shared" ref="K97:Q97" si="48">K25</f>
        <v>690</v>
      </c>
      <c r="L97" s="50">
        <f t="shared" si="48"/>
        <v>814</v>
      </c>
      <c r="M97" s="50"/>
      <c r="N97" s="50">
        <f t="shared" si="48"/>
        <v>92</v>
      </c>
      <c r="O97" s="50">
        <f t="shared" si="48"/>
        <v>20</v>
      </c>
      <c r="P97" s="50">
        <f t="shared" si="48"/>
        <v>20</v>
      </c>
      <c r="Q97" s="50">
        <f t="shared" si="48"/>
        <v>118</v>
      </c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>
        <f t="shared" ref="AL97:AU97" si="49">AL25</f>
        <v>496</v>
      </c>
      <c r="AM97" s="50">
        <f t="shared" si="49"/>
        <v>70</v>
      </c>
      <c r="AN97" s="50">
        <f t="shared" si="49"/>
        <v>422</v>
      </c>
      <c r="AO97" s="50">
        <f t="shared" si="49"/>
        <v>178</v>
      </c>
      <c r="AP97" s="50">
        <f t="shared" si="49"/>
        <v>186</v>
      </c>
      <c r="AQ97" s="50"/>
      <c r="AR97" s="50"/>
      <c r="AS97" s="50"/>
      <c r="AT97" s="50"/>
      <c r="AU97" s="50">
        <f t="shared" si="49"/>
        <v>24</v>
      </c>
      <c r="AV97" s="50">
        <f>AV80+AV46+AV35+AV32+AV26</f>
        <v>884</v>
      </c>
      <c r="AW97" s="50">
        <f>AW25</f>
        <v>72</v>
      </c>
      <c r="AX97" s="50">
        <f>AX80+AX46+AX35+AX32+AX26</f>
        <v>812</v>
      </c>
      <c r="AY97" s="50">
        <f>AY25</f>
        <v>202</v>
      </c>
      <c r="AZ97" s="50">
        <f>AZ25</f>
        <v>298</v>
      </c>
      <c r="BA97" s="50"/>
      <c r="BB97" s="50"/>
      <c r="BC97" s="50"/>
      <c r="BD97" s="50">
        <f>BD25</f>
        <v>8</v>
      </c>
      <c r="BE97" s="50">
        <f>BE25</f>
        <v>40</v>
      </c>
      <c r="BF97" s="50">
        <f>BF80+BF46+BF35+BF32+BF26</f>
        <v>604</v>
      </c>
      <c r="BG97" s="50">
        <f>BG25</f>
        <v>74</v>
      </c>
      <c r="BH97" s="50">
        <f>BH80+BH46+BH35+BH32+BH26</f>
        <v>530</v>
      </c>
      <c r="BI97" s="50">
        <f>BI25</f>
        <v>172</v>
      </c>
      <c r="BJ97" s="50">
        <f>BJ25</f>
        <v>202</v>
      </c>
      <c r="BK97" s="50"/>
      <c r="BL97" s="50">
        <f>BL25</f>
        <v>28</v>
      </c>
      <c r="BM97" s="50"/>
      <c r="BN97" s="50">
        <f>BN25</f>
        <v>4</v>
      </c>
      <c r="BO97" s="50">
        <f>BO25</f>
        <v>28</v>
      </c>
      <c r="BP97" s="50">
        <f>BP80+BP46+BP35+BP32+BP26</f>
        <v>496</v>
      </c>
      <c r="BQ97" s="50">
        <f>BQ25</f>
        <v>58</v>
      </c>
      <c r="BR97" s="50">
        <f>BR80+BR46+BR35+BR32+BR26</f>
        <v>434</v>
      </c>
      <c r="BS97" s="50">
        <f>BS25</f>
        <v>138</v>
      </c>
      <c r="BT97" s="50">
        <f>BT25</f>
        <v>128</v>
      </c>
      <c r="BU97" s="50"/>
      <c r="BV97" s="50">
        <f>BV25</f>
        <v>22</v>
      </c>
      <c r="BW97" s="50"/>
      <c r="BX97" s="50">
        <f>BX25</f>
        <v>4</v>
      </c>
      <c r="BY97" s="50">
        <f>BY25</f>
        <v>26</v>
      </c>
      <c r="BZ97" s="139"/>
      <c r="CA97" s="134"/>
      <c r="CB97" s="75">
        <f>CB25</f>
        <v>864</v>
      </c>
    </row>
    <row r="98" spans="1:80" ht="42.75" thickBot="1">
      <c r="A98" s="85"/>
      <c r="B98" s="107"/>
      <c r="C98" s="135" t="s">
        <v>309</v>
      </c>
      <c r="D98" s="50">
        <f>D97+D9</f>
        <v>13</v>
      </c>
      <c r="E98" s="50">
        <f t="shared" ref="E98:BP98" si="50">E97+E9</f>
        <v>0</v>
      </c>
      <c r="F98" s="50">
        <f t="shared" si="50"/>
        <v>45</v>
      </c>
      <c r="G98" s="50">
        <f t="shared" si="50"/>
        <v>2</v>
      </c>
      <c r="H98" s="50">
        <f t="shared" si="50"/>
        <v>4464</v>
      </c>
      <c r="I98" s="50">
        <f t="shared" si="50"/>
        <v>232</v>
      </c>
      <c r="J98" s="50">
        <f t="shared" si="50"/>
        <v>3668</v>
      </c>
      <c r="K98" s="50">
        <f t="shared" si="50"/>
        <v>1347</v>
      </c>
      <c r="L98" s="50">
        <f t="shared" si="50"/>
        <v>1397</v>
      </c>
      <c r="M98" s="50">
        <f t="shared" si="50"/>
        <v>0</v>
      </c>
      <c r="N98" s="50">
        <f t="shared" si="50"/>
        <v>158</v>
      </c>
      <c r="O98" s="50">
        <f t="shared" si="50"/>
        <v>30</v>
      </c>
      <c r="P98" s="50">
        <f t="shared" si="50"/>
        <v>44</v>
      </c>
      <c r="Q98" s="50">
        <f t="shared" si="50"/>
        <v>166</v>
      </c>
      <c r="R98" s="50">
        <f t="shared" si="50"/>
        <v>624</v>
      </c>
      <c r="S98" s="50">
        <f t="shared" si="50"/>
        <v>0</v>
      </c>
      <c r="T98" s="50">
        <f t="shared" si="50"/>
        <v>624</v>
      </c>
      <c r="U98" s="50">
        <f t="shared" si="50"/>
        <v>283</v>
      </c>
      <c r="V98" s="50">
        <f t="shared" si="50"/>
        <v>267</v>
      </c>
      <c r="W98" s="50">
        <f t="shared" si="50"/>
        <v>0</v>
      </c>
      <c r="X98" s="50">
        <f t="shared" si="50"/>
        <v>52</v>
      </c>
      <c r="Y98" s="50">
        <f t="shared" si="50"/>
        <v>10</v>
      </c>
      <c r="Z98" s="50">
        <f t="shared" si="50"/>
        <v>4</v>
      </c>
      <c r="AA98" s="50">
        <f t="shared" si="50"/>
        <v>8</v>
      </c>
      <c r="AB98" s="50">
        <f t="shared" si="50"/>
        <v>852</v>
      </c>
      <c r="AC98" s="50">
        <f t="shared" si="50"/>
        <v>0</v>
      </c>
      <c r="AD98" s="50">
        <f t="shared" si="50"/>
        <v>852</v>
      </c>
      <c r="AE98" s="50">
        <f t="shared" si="50"/>
        <v>374</v>
      </c>
      <c r="AF98" s="50">
        <f t="shared" si="50"/>
        <v>316</v>
      </c>
      <c r="AG98" s="50">
        <f t="shared" si="50"/>
        <v>0</v>
      </c>
      <c r="AH98" s="50">
        <f t="shared" si="50"/>
        <v>102</v>
      </c>
      <c r="AI98" s="50">
        <f t="shared" si="50"/>
        <v>0</v>
      </c>
      <c r="AJ98" s="50">
        <f t="shared" si="50"/>
        <v>20</v>
      </c>
      <c r="AK98" s="50">
        <f t="shared" si="50"/>
        <v>40</v>
      </c>
      <c r="AL98" s="50">
        <f t="shared" si="50"/>
        <v>496</v>
      </c>
      <c r="AM98" s="50">
        <f t="shared" si="50"/>
        <v>70</v>
      </c>
      <c r="AN98" s="50">
        <f t="shared" si="50"/>
        <v>422</v>
      </c>
      <c r="AO98" s="50">
        <f t="shared" si="50"/>
        <v>178</v>
      </c>
      <c r="AP98" s="50">
        <f t="shared" si="50"/>
        <v>186</v>
      </c>
      <c r="AQ98" s="50">
        <f t="shared" si="50"/>
        <v>0</v>
      </c>
      <c r="AR98" s="50">
        <f t="shared" si="50"/>
        <v>0</v>
      </c>
      <c r="AS98" s="50">
        <f t="shared" si="50"/>
        <v>0</v>
      </c>
      <c r="AT98" s="50">
        <f t="shared" si="50"/>
        <v>0</v>
      </c>
      <c r="AU98" s="50">
        <f t="shared" si="50"/>
        <v>24</v>
      </c>
      <c r="AV98" s="50">
        <f t="shared" si="50"/>
        <v>884</v>
      </c>
      <c r="AW98" s="50">
        <f t="shared" si="50"/>
        <v>72</v>
      </c>
      <c r="AX98" s="50">
        <f t="shared" si="50"/>
        <v>812</v>
      </c>
      <c r="AY98" s="50">
        <f t="shared" si="50"/>
        <v>202</v>
      </c>
      <c r="AZ98" s="50">
        <f t="shared" si="50"/>
        <v>298</v>
      </c>
      <c r="BA98" s="50">
        <f t="shared" si="50"/>
        <v>0</v>
      </c>
      <c r="BB98" s="50">
        <f t="shared" si="50"/>
        <v>0</v>
      </c>
      <c r="BC98" s="50">
        <f t="shared" si="50"/>
        <v>0</v>
      </c>
      <c r="BD98" s="50">
        <f t="shared" si="50"/>
        <v>8</v>
      </c>
      <c r="BE98" s="50">
        <f t="shared" si="50"/>
        <v>40</v>
      </c>
      <c r="BF98" s="50">
        <f t="shared" si="50"/>
        <v>604</v>
      </c>
      <c r="BG98" s="50">
        <f t="shared" si="50"/>
        <v>74</v>
      </c>
      <c r="BH98" s="50">
        <f t="shared" si="50"/>
        <v>530</v>
      </c>
      <c r="BI98" s="50">
        <f t="shared" si="50"/>
        <v>172</v>
      </c>
      <c r="BJ98" s="50">
        <f t="shared" si="50"/>
        <v>202</v>
      </c>
      <c r="BK98" s="50">
        <f t="shared" si="50"/>
        <v>0</v>
      </c>
      <c r="BL98" s="50">
        <f t="shared" si="50"/>
        <v>28</v>
      </c>
      <c r="BM98" s="50">
        <f t="shared" si="50"/>
        <v>0</v>
      </c>
      <c r="BN98" s="50">
        <f t="shared" si="50"/>
        <v>4</v>
      </c>
      <c r="BO98" s="50">
        <f t="shared" si="50"/>
        <v>28</v>
      </c>
      <c r="BP98" s="50">
        <f t="shared" si="50"/>
        <v>496</v>
      </c>
      <c r="BQ98" s="50">
        <f t="shared" ref="BQ98:BY98" si="51">BQ97+BQ9</f>
        <v>58</v>
      </c>
      <c r="BR98" s="50">
        <f t="shared" si="51"/>
        <v>434</v>
      </c>
      <c r="BS98" s="50">
        <f t="shared" si="51"/>
        <v>138</v>
      </c>
      <c r="BT98" s="50">
        <f t="shared" si="51"/>
        <v>128</v>
      </c>
      <c r="BU98" s="50">
        <f t="shared" si="51"/>
        <v>0</v>
      </c>
      <c r="BV98" s="50">
        <f t="shared" si="51"/>
        <v>22</v>
      </c>
      <c r="BW98" s="50">
        <f t="shared" si="51"/>
        <v>0</v>
      </c>
      <c r="BX98" s="50">
        <f t="shared" si="51"/>
        <v>4</v>
      </c>
      <c r="BY98" s="50">
        <f t="shared" si="51"/>
        <v>26</v>
      </c>
      <c r="BZ98" s="139"/>
      <c r="CA98" s="134"/>
      <c r="CB98" s="75">
        <f>CB97+39</f>
        <v>903</v>
      </c>
    </row>
    <row r="99" spans="1:80" ht="10.5" customHeight="1">
      <c r="A99" s="55"/>
      <c r="B99" s="85"/>
      <c r="C99" s="106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3.5" customHeight="1">
      <c r="A100" s="140"/>
      <c r="B100" s="350"/>
      <c r="C100" s="351" t="s">
        <v>253</v>
      </c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49">
        <v>1</v>
      </c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>
        <v>3</v>
      </c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>
        <v>2</v>
      </c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>
        <v>2</v>
      </c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>
        <v>2</v>
      </c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>
        <v>2</v>
      </c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52"/>
      <c r="CA100" s="350"/>
      <c r="CB100" s="350"/>
    </row>
    <row r="101" spans="1:80" ht="13.5" customHeight="1">
      <c r="A101" s="137"/>
      <c r="B101" s="350"/>
      <c r="C101" s="351" t="s">
        <v>310</v>
      </c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349"/>
      <c r="BK101" s="349"/>
      <c r="BL101" s="349"/>
      <c r="BM101" s="349"/>
      <c r="BN101" s="349"/>
      <c r="BO101" s="349"/>
      <c r="BP101" s="349"/>
      <c r="BQ101" s="349"/>
      <c r="BR101" s="349"/>
      <c r="BS101" s="349"/>
      <c r="BT101" s="349"/>
      <c r="BU101" s="349"/>
      <c r="BV101" s="349"/>
      <c r="BW101" s="349"/>
      <c r="BX101" s="349"/>
      <c r="BY101" s="349"/>
      <c r="BZ101" s="353"/>
      <c r="CA101" s="354"/>
      <c r="CB101" s="354"/>
    </row>
    <row r="102" spans="1:80" ht="13.5" customHeight="1">
      <c r="A102" s="137"/>
      <c r="B102" s="350"/>
      <c r="C102" s="351" t="s">
        <v>311</v>
      </c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49">
        <v>3</v>
      </c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>
        <v>6</v>
      </c>
      <c r="AC102" s="349"/>
      <c r="AD102" s="349"/>
      <c r="AE102" s="349"/>
      <c r="AF102" s="349"/>
      <c r="AG102" s="349"/>
      <c r="AH102" s="349"/>
      <c r="AI102" s="349"/>
      <c r="AJ102" s="349"/>
      <c r="AK102" s="349"/>
      <c r="AL102" s="349">
        <v>4</v>
      </c>
      <c r="AM102" s="349"/>
      <c r="AN102" s="349"/>
      <c r="AO102" s="349"/>
      <c r="AP102" s="349"/>
      <c r="AQ102" s="349"/>
      <c r="AR102" s="349"/>
      <c r="AS102" s="349"/>
      <c r="AT102" s="349"/>
      <c r="AU102" s="349"/>
      <c r="AV102" s="349">
        <v>6</v>
      </c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>
        <v>5</v>
      </c>
      <c r="BG102" s="349"/>
      <c r="BH102" s="349"/>
      <c r="BI102" s="349"/>
      <c r="BJ102" s="349"/>
      <c r="BK102" s="349"/>
      <c r="BL102" s="349"/>
      <c r="BM102" s="349"/>
      <c r="BN102" s="349"/>
      <c r="BO102" s="349"/>
      <c r="BP102" s="349">
        <v>4</v>
      </c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53"/>
      <c r="CA102" s="354"/>
      <c r="CB102" s="354"/>
    </row>
    <row r="103" spans="1:80" ht="21" customHeight="1">
      <c r="A103" s="141"/>
      <c r="B103" s="350"/>
      <c r="C103" s="351" t="s">
        <v>312</v>
      </c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>
        <v>1</v>
      </c>
      <c r="AC103" s="349"/>
      <c r="AD103" s="349"/>
      <c r="AE103" s="349"/>
      <c r="AF103" s="349"/>
      <c r="AG103" s="349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>
        <v>1</v>
      </c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53"/>
      <c r="CA103" s="354"/>
      <c r="CB103" s="354"/>
    </row>
  </sheetData>
  <mergeCells count="258">
    <mergeCell ref="L75:M75"/>
    <mergeCell ref="L57:M57"/>
    <mergeCell ref="W57:AA57"/>
    <mergeCell ref="AG57:AK57"/>
    <mergeCell ref="L62:M62"/>
    <mergeCell ref="L70:M70"/>
    <mergeCell ref="W70:AA70"/>
    <mergeCell ref="L63:M63"/>
    <mergeCell ref="W63:AA63"/>
    <mergeCell ref="AG70:AK70"/>
    <mergeCell ref="BI5:BO5"/>
    <mergeCell ref="W75:AA75"/>
    <mergeCell ref="AG75:AK75"/>
    <mergeCell ref="AG56:AK56"/>
    <mergeCell ref="AE5:AK5"/>
    <mergeCell ref="AL5:AL6"/>
    <mergeCell ref="BF5:BF6"/>
    <mergeCell ref="AM5:AM6"/>
    <mergeCell ref="AN5:AN6"/>
    <mergeCell ref="BK49:BN49"/>
    <mergeCell ref="BA75:BE75"/>
    <mergeCell ref="AP81:AU81"/>
    <mergeCell ref="AQ63:AU63"/>
    <mergeCell ref="AQ70:AU70"/>
    <mergeCell ref="BJ81:BO81"/>
    <mergeCell ref="BK63:BO63"/>
    <mergeCell ref="L76:M76"/>
    <mergeCell ref="W76:AA76"/>
    <mergeCell ref="AG76:AK76"/>
    <mergeCell ref="BH5:BH6"/>
    <mergeCell ref="AX5:AX6"/>
    <mergeCell ref="AV5:AV6"/>
    <mergeCell ref="AW5:AW6"/>
    <mergeCell ref="BG5:BG6"/>
    <mergeCell ref="AO5:AU5"/>
    <mergeCell ref="AY5:BE5"/>
    <mergeCell ref="V81:AA81"/>
    <mergeCell ref="AF81:AK81"/>
    <mergeCell ref="V82:AA82"/>
    <mergeCell ref="AZ81:BE81"/>
    <mergeCell ref="AP82:AU82"/>
    <mergeCell ref="AZ82:BE82"/>
    <mergeCell ref="W90:AA90"/>
    <mergeCell ref="AG90:AK90"/>
    <mergeCell ref="AG89:AK89"/>
    <mergeCell ref="AF85:AK85"/>
    <mergeCell ref="AV102:BE102"/>
    <mergeCell ref="AB95:AK95"/>
    <mergeCell ref="BA90:BE90"/>
    <mergeCell ref="BA92:BE92"/>
    <mergeCell ref="AQ90:AU90"/>
    <mergeCell ref="AG93:AK93"/>
    <mergeCell ref="L89:M89"/>
    <mergeCell ref="N89:Q89"/>
    <mergeCell ref="W89:AA89"/>
    <mergeCell ref="AL100:AU100"/>
    <mergeCell ref="AV100:BE100"/>
    <mergeCell ref="AL102:AU102"/>
    <mergeCell ref="L90:M90"/>
    <mergeCell ref="N90:Q90"/>
    <mergeCell ref="AL95:AU95"/>
    <mergeCell ref="AV95:BE95"/>
    <mergeCell ref="BK89:BO89"/>
    <mergeCell ref="AP85:AU85"/>
    <mergeCell ref="BK91:BO91"/>
    <mergeCell ref="BK90:BO90"/>
    <mergeCell ref="BK87:BO87"/>
    <mergeCell ref="BJ85:BO85"/>
    <mergeCell ref="AP86:AU86"/>
    <mergeCell ref="AZ86:BE86"/>
    <mergeCell ref="AZ85:BE85"/>
    <mergeCell ref="AQ87:AU87"/>
    <mergeCell ref="AL103:AU103"/>
    <mergeCell ref="BF103:BO103"/>
    <mergeCell ref="BU56:BY56"/>
    <mergeCell ref="BP103:BY103"/>
    <mergeCell ref="BF102:BO102"/>
    <mergeCell ref="BP102:BY102"/>
    <mergeCell ref="BF96:BO96"/>
    <mergeCell ref="BK76:BO76"/>
    <mergeCell ref="BT81:BY81"/>
    <mergeCell ref="BF100:BO100"/>
    <mergeCell ref="BZ100:CB103"/>
    <mergeCell ref="C101:Q101"/>
    <mergeCell ref="R101:AA101"/>
    <mergeCell ref="AB101:AK101"/>
    <mergeCell ref="AL101:AU101"/>
    <mergeCell ref="AV101:BE101"/>
    <mergeCell ref="BF101:BO101"/>
    <mergeCell ref="BP101:BY101"/>
    <mergeCell ref="C103:Q103"/>
    <mergeCell ref="R103:AA103"/>
    <mergeCell ref="BP100:BY100"/>
    <mergeCell ref="B100:B103"/>
    <mergeCell ref="C100:Q100"/>
    <mergeCell ref="R100:AA100"/>
    <mergeCell ref="AB100:AK100"/>
    <mergeCell ref="C102:Q102"/>
    <mergeCell ref="R102:AA102"/>
    <mergeCell ref="AB102:AK102"/>
    <mergeCell ref="AV103:BE103"/>
    <mergeCell ref="AB103:AK103"/>
    <mergeCell ref="BP96:BY96"/>
    <mergeCell ref="AL96:AU96"/>
    <mergeCell ref="AV96:BE96"/>
    <mergeCell ref="C96:G96"/>
    <mergeCell ref="R96:AA96"/>
    <mergeCell ref="AB96:AK96"/>
    <mergeCell ref="I96:Q96"/>
    <mergeCell ref="AQ93:AU93"/>
    <mergeCell ref="D93:G93"/>
    <mergeCell ref="L93:M93"/>
    <mergeCell ref="N93:Q93"/>
    <mergeCell ref="W93:AA93"/>
    <mergeCell ref="BF95:BO95"/>
    <mergeCell ref="C95:G95"/>
    <mergeCell ref="I95:Q95"/>
    <mergeCell ref="R95:AA95"/>
    <mergeCell ref="BP95:BY95"/>
    <mergeCell ref="BA93:BE93"/>
    <mergeCell ref="BK93:BO93"/>
    <mergeCell ref="BU93:BY93"/>
    <mergeCell ref="BU92:BY92"/>
    <mergeCell ref="BK92:BO92"/>
    <mergeCell ref="D92:G92"/>
    <mergeCell ref="L92:M92"/>
    <mergeCell ref="N92:Q92"/>
    <mergeCell ref="W92:AA92"/>
    <mergeCell ref="AG92:AK92"/>
    <mergeCell ref="AQ92:AU92"/>
    <mergeCell ref="BU90:BY90"/>
    <mergeCell ref="D91:G91"/>
    <mergeCell ref="L91:M91"/>
    <mergeCell ref="N91:Q91"/>
    <mergeCell ref="W91:AA91"/>
    <mergeCell ref="AG91:AK91"/>
    <mergeCell ref="AQ91:AU91"/>
    <mergeCell ref="BA91:BE91"/>
    <mergeCell ref="D90:G90"/>
    <mergeCell ref="BU91:BY91"/>
    <mergeCell ref="BU89:BY89"/>
    <mergeCell ref="D89:G89"/>
    <mergeCell ref="BA87:BE87"/>
    <mergeCell ref="BU87:BY87"/>
    <mergeCell ref="BA89:BE89"/>
    <mergeCell ref="L87:M87"/>
    <mergeCell ref="N87:Q87"/>
    <mergeCell ref="W87:AA87"/>
    <mergeCell ref="AG87:AK87"/>
    <mergeCell ref="AQ89:AU89"/>
    <mergeCell ref="BJ86:BO86"/>
    <mergeCell ref="BT86:BY86"/>
    <mergeCell ref="D85:G85"/>
    <mergeCell ref="L85:Q85"/>
    <mergeCell ref="V85:AA85"/>
    <mergeCell ref="D86:G86"/>
    <mergeCell ref="L86:Q86"/>
    <mergeCell ref="V86:AA86"/>
    <mergeCell ref="AF86:AK86"/>
    <mergeCell ref="L83:Q83"/>
    <mergeCell ref="V83:AA83"/>
    <mergeCell ref="AF83:AK83"/>
    <mergeCell ref="BT85:BY85"/>
    <mergeCell ref="AP83:AU83"/>
    <mergeCell ref="AZ83:BE83"/>
    <mergeCell ref="BJ84:BO84"/>
    <mergeCell ref="BT84:BY84"/>
    <mergeCell ref="AZ84:BE84"/>
    <mergeCell ref="BJ83:BO83"/>
    <mergeCell ref="AG63:AK63"/>
    <mergeCell ref="BJ82:BO82"/>
    <mergeCell ref="BT82:BY82"/>
    <mergeCell ref="BK75:BO75"/>
    <mergeCell ref="BJ80:BO80"/>
    <mergeCell ref="AP80:AU80"/>
    <mergeCell ref="AZ80:BE80"/>
    <mergeCell ref="BA76:BE76"/>
    <mergeCell ref="AF82:AK82"/>
    <mergeCell ref="BT80:BY80"/>
    <mergeCell ref="BT83:BY83"/>
    <mergeCell ref="AP84:AU84"/>
    <mergeCell ref="D82:G82"/>
    <mergeCell ref="L82:Q82"/>
    <mergeCell ref="D81:G81"/>
    <mergeCell ref="L81:Q81"/>
    <mergeCell ref="D84:G84"/>
    <mergeCell ref="L84:Q84"/>
    <mergeCell ref="V84:AA84"/>
    <mergeCell ref="AF84:AK84"/>
    <mergeCell ref="D83:G83"/>
    <mergeCell ref="CB5:CB6"/>
    <mergeCell ref="BZ1:BZ6"/>
    <mergeCell ref="CA1:CB4"/>
    <mergeCell ref="CA5:CA6"/>
    <mergeCell ref="BU57:BY57"/>
    <mergeCell ref="D80:G80"/>
    <mergeCell ref="L80:Q80"/>
    <mergeCell ref="V80:AA80"/>
    <mergeCell ref="AF80:AK80"/>
    <mergeCell ref="R1:BY1"/>
    <mergeCell ref="W62:AA62"/>
    <mergeCell ref="AG62:AK62"/>
    <mergeCell ref="AQ62:AU62"/>
    <mergeCell ref="BP3:BY3"/>
    <mergeCell ref="AL3:AU3"/>
    <mergeCell ref="R3:AA3"/>
    <mergeCell ref="AD5:AD6"/>
    <mergeCell ref="AB5:AB6"/>
    <mergeCell ref="AC5:AC6"/>
    <mergeCell ref="BF2:BY2"/>
    <mergeCell ref="AV3:BE3"/>
    <mergeCell ref="BF3:BO3"/>
    <mergeCell ref="S5:S6"/>
    <mergeCell ref="T5:T6"/>
    <mergeCell ref="U5:AA5"/>
    <mergeCell ref="BS5:BY5"/>
    <mergeCell ref="BQ5:BQ6"/>
    <mergeCell ref="BP5:BP6"/>
    <mergeCell ref="BR5:BR6"/>
    <mergeCell ref="F3:F6"/>
    <mergeCell ref="G3:G6"/>
    <mergeCell ref="I3:I6"/>
    <mergeCell ref="AB3:AK3"/>
    <mergeCell ref="R2:AK2"/>
    <mergeCell ref="AL2:BE2"/>
    <mergeCell ref="J3:Q3"/>
    <mergeCell ref="O5:O6"/>
    <mergeCell ref="R5:R6"/>
    <mergeCell ref="P5:P6"/>
    <mergeCell ref="Q5:Q6"/>
    <mergeCell ref="M5:M6"/>
    <mergeCell ref="N5:N6"/>
    <mergeCell ref="A1:A6"/>
    <mergeCell ref="B1:B6"/>
    <mergeCell ref="C1:C6"/>
    <mergeCell ref="D1:G2"/>
    <mergeCell ref="D3:D6"/>
    <mergeCell ref="E3:E6"/>
    <mergeCell ref="L56:M56"/>
    <mergeCell ref="W56:AA56"/>
    <mergeCell ref="AQ57:AU57"/>
    <mergeCell ref="AQ56:AU56"/>
    <mergeCell ref="H3:H6"/>
    <mergeCell ref="H1:Q2"/>
    <mergeCell ref="J4:J6"/>
    <mergeCell ref="K4:Q4"/>
    <mergeCell ref="K5:K6"/>
    <mergeCell ref="L5:L6"/>
    <mergeCell ref="L69:M69"/>
    <mergeCell ref="W69:AA69"/>
    <mergeCell ref="AG69:AK69"/>
    <mergeCell ref="AQ69:AU69"/>
    <mergeCell ref="BK62:BO62"/>
    <mergeCell ref="C8:Q8"/>
    <mergeCell ref="W49:AA49"/>
    <mergeCell ref="AG49:AK49"/>
    <mergeCell ref="W50:AA50"/>
    <mergeCell ref="AG50:AK50"/>
  </mergeCells>
  <phoneticPr fontId="0" type="noConversion"/>
  <pageMargins left="0.31496062992125984" right="0.35433070866141736" top="0.23622047244094491" bottom="0.35433070866141736" header="0" footer="0"/>
  <pageSetup paperSize="9" scale="6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="110" zoomScaleNormal="60" zoomScaleSheetLayoutView="110" workbookViewId="0">
      <selection activeCell="B19" sqref="B19"/>
    </sheetView>
  </sheetViews>
  <sheetFormatPr defaultRowHeight="17.100000000000001" customHeight="1"/>
  <cols>
    <col min="1" max="1" width="8.1640625" style="163" customWidth="1"/>
    <col min="2" max="2" width="116.1640625" style="171" customWidth="1"/>
    <col min="3" max="16384" width="9.33203125" style="163"/>
  </cols>
  <sheetData>
    <row r="1" spans="1:4" ht="15.75" customHeight="1">
      <c r="A1" s="359" t="s">
        <v>313</v>
      </c>
      <c r="B1" s="359"/>
      <c r="C1" s="162"/>
      <c r="D1" s="162"/>
    </row>
    <row r="2" spans="1:4" ht="17.100000000000001" customHeight="1">
      <c r="A2" s="164" t="s">
        <v>314</v>
      </c>
      <c r="B2" s="164" t="s">
        <v>15</v>
      </c>
    </row>
    <row r="3" spans="1:4" ht="17.100000000000001" customHeight="1">
      <c r="A3" s="165"/>
      <c r="B3" s="166" t="s">
        <v>346</v>
      </c>
    </row>
    <row r="4" spans="1:4" ht="13.5" customHeight="1">
      <c r="A4" s="167">
        <v>1</v>
      </c>
      <c r="B4" s="168" t="s">
        <v>372</v>
      </c>
    </row>
    <row r="5" spans="1:4" ht="13.5" customHeight="1">
      <c r="A5" s="167">
        <v>2</v>
      </c>
      <c r="B5" s="168" t="s">
        <v>373</v>
      </c>
    </row>
    <row r="6" spans="1:4" ht="13.5" customHeight="1">
      <c r="A6" s="167">
        <v>3</v>
      </c>
      <c r="B6" s="168" t="s">
        <v>374</v>
      </c>
    </row>
    <row r="7" spans="1:4" ht="13.5" customHeight="1">
      <c r="A7" s="167">
        <v>4</v>
      </c>
      <c r="B7" s="168" t="s">
        <v>399</v>
      </c>
    </row>
    <row r="8" spans="1:4" ht="13.5" customHeight="1">
      <c r="A8" s="167">
        <v>5</v>
      </c>
      <c r="B8" s="168" t="s">
        <v>375</v>
      </c>
    </row>
    <row r="9" spans="1:4" ht="13.5" customHeight="1">
      <c r="A9" s="167">
        <v>6</v>
      </c>
      <c r="B9" s="168" t="s">
        <v>400</v>
      </c>
    </row>
    <row r="10" spans="1:4" ht="13.5" customHeight="1">
      <c r="A10" s="167">
        <v>7</v>
      </c>
      <c r="B10" s="168" t="s">
        <v>376</v>
      </c>
    </row>
    <row r="11" spans="1:4" ht="13.5" customHeight="1">
      <c r="A11" s="167">
        <v>8</v>
      </c>
      <c r="B11" s="168" t="s">
        <v>377</v>
      </c>
    </row>
    <row r="12" spans="1:4" ht="13.5" customHeight="1">
      <c r="A12" s="167">
        <v>9</v>
      </c>
      <c r="B12" s="168" t="s">
        <v>378</v>
      </c>
    </row>
    <row r="13" spans="1:4" ht="13.5" customHeight="1">
      <c r="A13" s="167">
        <v>10</v>
      </c>
      <c r="B13" s="168" t="s">
        <v>379</v>
      </c>
    </row>
    <row r="14" spans="1:4" ht="13.5" customHeight="1">
      <c r="A14" s="167">
        <v>11</v>
      </c>
      <c r="B14" s="168" t="s">
        <v>380</v>
      </c>
    </row>
    <row r="15" spans="1:4" ht="13.5" customHeight="1">
      <c r="A15" s="167"/>
      <c r="B15" s="166" t="s">
        <v>347</v>
      </c>
    </row>
    <row r="16" spans="1:4" ht="12.75">
      <c r="A16" s="167">
        <v>1</v>
      </c>
      <c r="B16" s="169" t="s">
        <v>381</v>
      </c>
    </row>
    <row r="17" spans="1:2" ht="14.25" customHeight="1">
      <c r="A17" s="167">
        <v>2</v>
      </c>
      <c r="B17" s="169" t="s">
        <v>382</v>
      </c>
    </row>
    <row r="18" spans="1:2" ht="15.75" customHeight="1">
      <c r="A18" s="167"/>
      <c r="B18" s="166" t="s">
        <v>348</v>
      </c>
    </row>
    <row r="19" spans="1:2" ht="15.75" customHeight="1">
      <c r="A19" s="167">
        <v>1</v>
      </c>
      <c r="B19" s="169" t="s">
        <v>349</v>
      </c>
    </row>
    <row r="20" spans="1:2" ht="14.25" customHeight="1">
      <c r="A20" s="167"/>
      <c r="B20" s="170" t="s">
        <v>350</v>
      </c>
    </row>
    <row r="21" spans="1:2" ht="14.25" customHeight="1">
      <c r="A21" s="167">
        <v>2</v>
      </c>
      <c r="B21" s="169" t="s">
        <v>351</v>
      </c>
    </row>
    <row r="22" spans="1:2" ht="14.25" customHeight="1">
      <c r="A22" s="167">
        <v>2</v>
      </c>
      <c r="B22" s="169" t="s">
        <v>315</v>
      </c>
    </row>
  </sheetData>
  <sheetProtection selectLockedCells="1" selectUnlockedCells="1"/>
  <mergeCells count="1">
    <mergeCell ref="A1:B1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7"/>
  <sheetViews>
    <sheetView showGridLines="0" view="pageBreakPreview" topLeftCell="A16" zoomScale="90" zoomScaleNormal="100" workbookViewId="0">
      <selection activeCell="E14" sqref="E14"/>
    </sheetView>
  </sheetViews>
  <sheetFormatPr defaultColWidth="14.6640625" defaultRowHeight="14.25" customHeight="1"/>
  <cols>
    <col min="1" max="1" width="4.6640625" style="28" customWidth="1"/>
    <col min="2" max="2" width="203.1640625" style="23" customWidth="1"/>
    <col min="3" max="16384" width="14.6640625" style="23"/>
  </cols>
  <sheetData>
    <row r="1" spans="1:2" ht="21.75" customHeight="1">
      <c r="A1" s="29"/>
      <c r="B1" s="21" t="s">
        <v>13</v>
      </c>
    </row>
    <row r="2" spans="1:2" ht="12.75">
      <c r="A2" s="360">
        <v>1</v>
      </c>
      <c r="B2" s="24" t="s">
        <v>0</v>
      </c>
    </row>
    <row r="3" spans="1:2" ht="12.75">
      <c r="A3" s="362"/>
      <c r="B3" s="25" t="s">
        <v>254</v>
      </c>
    </row>
    <row r="4" spans="1:2" ht="25.5">
      <c r="A4" s="362"/>
      <c r="B4" s="25" t="s">
        <v>386</v>
      </c>
    </row>
    <row r="5" spans="1:2" ht="25.5">
      <c r="A5" s="362"/>
      <c r="B5" s="25" t="s">
        <v>322</v>
      </c>
    </row>
    <row r="6" spans="1:2" ht="25.5">
      <c r="A6" s="362"/>
      <c r="B6" s="25" t="s">
        <v>323</v>
      </c>
    </row>
    <row r="7" spans="1:2" ht="12.75">
      <c r="A7" s="362"/>
      <c r="B7" s="25" t="s">
        <v>324</v>
      </c>
    </row>
    <row r="8" spans="1:2" ht="25.5">
      <c r="A8" s="362"/>
      <c r="B8" s="25" t="s">
        <v>333</v>
      </c>
    </row>
    <row r="9" spans="1:2" ht="12.75">
      <c r="A9" s="26">
        <v>2</v>
      </c>
      <c r="B9" s="20" t="s">
        <v>255</v>
      </c>
    </row>
    <row r="10" spans="1:2" ht="51">
      <c r="A10" s="26">
        <v>3</v>
      </c>
      <c r="B10" s="20" t="s">
        <v>320</v>
      </c>
    </row>
    <row r="11" spans="1:2" s="28" customFormat="1" ht="25.5">
      <c r="A11" s="172">
        <v>4</v>
      </c>
      <c r="B11" s="20" t="s">
        <v>422</v>
      </c>
    </row>
    <row r="12" spans="1:2" ht="12.75">
      <c r="A12" s="181">
        <v>5</v>
      </c>
      <c r="B12" s="20" t="s">
        <v>14</v>
      </c>
    </row>
    <row r="13" spans="1:2" ht="25.5">
      <c r="A13" s="26">
        <v>6</v>
      </c>
      <c r="B13" s="20" t="s">
        <v>419</v>
      </c>
    </row>
    <row r="14" spans="1:2" ht="54.75" customHeight="1">
      <c r="A14" s="184">
        <v>7</v>
      </c>
      <c r="B14" s="182" t="s">
        <v>420</v>
      </c>
    </row>
    <row r="15" spans="1:2" ht="25.5">
      <c r="A15" s="184">
        <v>8</v>
      </c>
      <c r="B15" s="20" t="s">
        <v>321</v>
      </c>
    </row>
    <row r="16" spans="1:2" ht="51">
      <c r="A16" s="364">
        <v>9</v>
      </c>
      <c r="B16" s="20" t="s">
        <v>1</v>
      </c>
    </row>
    <row r="17" spans="1:2" ht="25.5">
      <c r="A17" s="364"/>
      <c r="B17" s="20" t="s">
        <v>11</v>
      </c>
    </row>
    <row r="18" spans="1:2" ht="51">
      <c r="A18" s="184">
        <v>10</v>
      </c>
      <c r="B18" s="20" t="s">
        <v>2</v>
      </c>
    </row>
    <row r="19" spans="1:2" ht="25.5">
      <c r="A19" s="183">
        <v>11</v>
      </c>
      <c r="B19" s="20" t="s">
        <v>325</v>
      </c>
    </row>
    <row r="20" spans="1:2" ht="25.5">
      <c r="A20" s="26">
        <v>12</v>
      </c>
      <c r="B20" s="20" t="s">
        <v>12</v>
      </c>
    </row>
    <row r="21" spans="1:2" ht="25.5">
      <c r="A21" s="181">
        <v>13</v>
      </c>
      <c r="B21" s="20" t="s">
        <v>383</v>
      </c>
    </row>
    <row r="22" spans="1:2" ht="38.25">
      <c r="A22" s="183"/>
      <c r="B22" s="20" t="s">
        <v>384</v>
      </c>
    </row>
    <row r="23" spans="1:2" ht="25.5">
      <c r="A23" s="360">
        <v>14</v>
      </c>
      <c r="B23" s="20" t="s">
        <v>385</v>
      </c>
    </row>
    <row r="24" spans="1:2" ht="25.5">
      <c r="A24" s="363"/>
      <c r="B24" s="20" t="s">
        <v>326</v>
      </c>
    </row>
    <row r="25" spans="1:2" ht="51">
      <c r="A25" s="26">
        <v>15</v>
      </c>
      <c r="B25" s="142" t="s">
        <v>421</v>
      </c>
    </row>
    <row r="26" spans="1:2" ht="12.75">
      <c r="A26" s="26">
        <v>16</v>
      </c>
      <c r="B26" s="20" t="s">
        <v>397</v>
      </c>
    </row>
    <row r="27" spans="1:2" ht="25.5">
      <c r="A27" s="26">
        <v>17</v>
      </c>
      <c r="B27" s="20" t="s">
        <v>392</v>
      </c>
    </row>
    <row r="28" spans="1:2" ht="12.75">
      <c r="A28" s="360">
        <v>18</v>
      </c>
      <c r="B28" s="20" t="s">
        <v>393</v>
      </c>
    </row>
    <row r="29" spans="1:2" ht="12.75">
      <c r="A29" s="361"/>
      <c r="B29" s="20" t="s">
        <v>9</v>
      </c>
    </row>
    <row r="30" spans="1:2" s="28" customFormat="1" ht="12.75">
      <c r="A30" s="361"/>
      <c r="B30" s="20" t="s">
        <v>387</v>
      </c>
    </row>
    <row r="31" spans="1:2" s="28" customFormat="1" ht="25.5">
      <c r="A31" s="361"/>
      <c r="B31" s="20" t="s">
        <v>3</v>
      </c>
    </row>
    <row r="32" spans="1:2" ht="12.75">
      <c r="A32" s="361"/>
      <c r="B32" s="20" t="s">
        <v>388</v>
      </c>
    </row>
    <row r="33" spans="1:2" ht="25.5">
      <c r="A33" s="361"/>
      <c r="B33" s="20" t="s">
        <v>398</v>
      </c>
    </row>
    <row r="34" spans="1:2" ht="25.5">
      <c r="A34" s="361"/>
      <c r="B34" s="20" t="s">
        <v>4</v>
      </c>
    </row>
    <row r="35" spans="1:2" ht="12.75">
      <c r="A35" s="361"/>
      <c r="B35" s="20" t="s">
        <v>5</v>
      </c>
    </row>
    <row r="36" spans="1:2" ht="38.25">
      <c r="A36" s="361"/>
      <c r="B36" s="20" t="s">
        <v>6</v>
      </c>
    </row>
    <row r="37" spans="1:2" ht="12.75">
      <c r="A37" s="361"/>
      <c r="B37" s="20" t="s">
        <v>7</v>
      </c>
    </row>
    <row r="38" spans="1:2" ht="25.5">
      <c r="A38" s="361"/>
      <c r="B38" s="20" t="s">
        <v>8</v>
      </c>
    </row>
    <row r="39" spans="1:2" ht="92.25" customHeight="1">
      <c r="A39" s="26">
        <v>19</v>
      </c>
      <c r="B39" s="20" t="s">
        <v>10</v>
      </c>
    </row>
    <row r="40" spans="1:2" ht="14.25" customHeight="1">
      <c r="A40" s="27"/>
      <c r="B40" s="22"/>
    </row>
    <row r="41" spans="1:2" ht="14.25" customHeight="1">
      <c r="A41" s="27"/>
      <c r="B41" s="22"/>
    </row>
    <row r="42" spans="1:2" ht="14.25" customHeight="1">
      <c r="A42" s="27"/>
      <c r="B42" s="22"/>
    </row>
    <row r="43" spans="1:2" ht="14.25" customHeight="1">
      <c r="A43" s="27"/>
      <c r="B43" s="22"/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  <row r="326" spans="1:2" ht="14.25" customHeight="1">
      <c r="A326" s="27"/>
      <c r="B326" s="22"/>
    </row>
    <row r="327" spans="1:2" ht="14.25" customHeight="1">
      <c r="A327" s="27"/>
      <c r="B327" s="22"/>
    </row>
  </sheetData>
  <mergeCells count="4">
    <mergeCell ref="A28:A38"/>
    <mergeCell ref="A2:A8"/>
    <mergeCell ref="A23:A24"/>
    <mergeCell ref="A16:A17"/>
  </mergeCells>
  <phoneticPr fontId="3" type="noConversion"/>
  <pageMargins left="0.43307086614173229" right="0.39370078740157483" top="0.31" bottom="0.21" header="0" footer="0"/>
  <pageSetup paperSize="9" scale="84" orientation="landscape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График</vt:lpstr>
      <vt:lpstr>План (2)</vt:lpstr>
      <vt:lpstr>Учебные помещения</vt:lpstr>
      <vt:lpstr>Пояснения (3)</vt:lpstr>
      <vt:lpstr>Start</vt:lpstr>
      <vt:lpstr>'Пояснения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2019-09-17T15:04:54Z</cp:lastPrinted>
  <dcterms:created xsi:type="dcterms:W3CDTF">2011-05-05T04:03:53Z</dcterms:created>
  <dcterms:modified xsi:type="dcterms:W3CDTF">2021-03-01T11:49:43Z</dcterms:modified>
</cp:coreProperties>
</file>